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285" windowWidth="22095" windowHeight="9300" tabRatio="608" activeTab="4"/>
  </bookViews>
  <sheets>
    <sheet name="Титул" sheetId="1" r:id="rId1"/>
    <sheet name="КУГ" sheetId="2" r:id="rId2"/>
    <sheet name="План" sheetId="3" r:id="rId3"/>
    <sheet name="Кабинеты" sheetId="4" r:id="rId4"/>
    <sheet name="Согласование" sheetId="5" r:id="rId5"/>
  </sheets>
  <definedNames>
    <definedName name="_xlnm.Print_Area" localSheetId="3">'Кабинеты'!$A$1:$K$36</definedName>
    <definedName name="_xlnm.Print_Area" localSheetId="4">'Согласование'!$A$1:$K$14</definedName>
  </definedNames>
  <calcPr fullCalcOnLoad="1"/>
</workbook>
</file>

<file path=xl/sharedStrings.xml><?xml version="1.0" encoding="utf-8"?>
<sst xmlns="http://schemas.openxmlformats.org/spreadsheetml/2006/main" count="562" uniqueCount="373">
  <si>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</si>
  <si>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</si>
  <si>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</si>
  <si>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</si>
  <si>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</si>
  <si>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</si>
  <si>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</si>
  <si>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</si>
  <si>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</si>
  <si>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</si>
  <si>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</si>
  <si>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</si>
  <si>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</si>
  <si>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</si>
  <si>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</si>
  <si>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</si>
  <si>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</si>
  <si>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</si>
  <si>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</si>
  <si>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</si>
  <si>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</si>
  <si>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</si>
  <si>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</si>
  <si>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</si>
  <si>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</si>
  <si>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</si>
  <si>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</si>
  <si>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</si>
  <si>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</si>
  <si>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</si>
  <si>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</si>
  <si>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</si>
  <si>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</si>
  <si>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</si>
  <si>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</si>
  <si>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</si>
  <si>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</si>
  <si>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</si>
  <si>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</si>
  <si>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</si>
  <si>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</si>
  <si>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</si>
  <si>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</si>
  <si>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</si>
  <si>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</si>
  <si>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</si>
  <si>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</si>
  <si>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</si>
  <si>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</si>
  <si>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</si>
  <si>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</si>
  <si>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</si>
  <si>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</si>
  <si>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</si>
  <si>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</si>
  <si>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</si>
  <si>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</si>
  <si>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</si>
  <si>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</si>
  <si>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</si>
  <si>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</si>
  <si>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</si>
  <si>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</si>
  <si>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</si>
  <si>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</si>
  <si>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</si>
  <si>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</si>
  <si>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</si>
  <si>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</si>
  <si>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</si>
  <si>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</si>
  <si>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</si>
  <si>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</si>
  <si>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</si>
  <si>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</si>
  <si>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</si>
  <si>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</si>
  <si>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</si>
  <si>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</si>
  <si>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</si>
  <si>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</si>
  <si>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</si>
  <si>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</si>
  <si>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</si>
  <si>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</si>
  <si>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</si>
  <si>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</si>
  <si>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</si>
  <si>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зачет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</si>
  <si>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</si>
  <si>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</si>
  <si>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</si>
  <si>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</si>
  <si>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</si>
  <si>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</si>
  <si>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</si>
  <si>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Спортивный комплекс:</t>
  </si>
  <si>
    <t>Открытый стадион широкого профиля с элементами полосы препятствий</t>
  </si>
  <si>
    <t>Залы:</t>
  </si>
  <si>
    <t>Актовый зал</t>
  </si>
  <si>
    <t xml:space="preserve">                                               </t>
  </si>
  <si>
    <t>Семестр</t>
  </si>
  <si>
    <t>Недель</t>
  </si>
  <si>
    <t>ПДП.00</t>
  </si>
  <si>
    <t>4. Учебная и производственная практика</t>
  </si>
  <si>
    <t>занятия на уроках</t>
  </si>
  <si>
    <t>Производствен
ная прак
тика</t>
  </si>
  <si>
    <t xml:space="preserve">2. Сводные данные по бюджету времени
(в неделях)
</t>
  </si>
  <si>
    <t>1. Календарный учебный график</t>
  </si>
  <si>
    <t xml:space="preserve">1. Выпускная квалификационная работа </t>
  </si>
  <si>
    <t>К.00</t>
  </si>
  <si>
    <t>-</t>
  </si>
  <si>
    <t>Курс</t>
  </si>
  <si>
    <t>ПП.01</t>
  </si>
  <si>
    <t>ПП.02</t>
  </si>
  <si>
    <t>2 нед</t>
  </si>
  <si>
    <t>Председатель П(Ц)К</t>
  </si>
  <si>
    <t>СОГЛАСОВАНО    РАБОТОДАТЕЛЕМ</t>
  </si>
  <si>
    <t xml:space="preserve">                    Должность                                                                               (Подпись)                                                                                                   (ФИО)</t>
  </si>
  <si>
    <t>МП</t>
  </si>
  <si>
    <t>Русский язык и культура речи</t>
  </si>
  <si>
    <t>ОГСЭ.05</t>
  </si>
  <si>
    <t>ПМ.1.ЭК</t>
  </si>
  <si>
    <t>МДК.02.02</t>
  </si>
  <si>
    <t>ПМ.02.ЭК</t>
  </si>
  <si>
    <t>ПМ.03</t>
  </si>
  <si>
    <t>МДК.03.01</t>
  </si>
  <si>
    <t>ПМ.03.ЭК</t>
  </si>
  <si>
    <t>ПМ.04</t>
  </si>
  <si>
    <t>МДК.04.01</t>
  </si>
  <si>
    <t>ПМ.04.ЭК</t>
  </si>
  <si>
    <t>Консультации на обучающегося на весь период обучения - 300 часов</t>
  </si>
  <si>
    <t xml:space="preserve">учебной практики </t>
  </si>
  <si>
    <t xml:space="preserve">производственной практики/ преддипломной практики </t>
  </si>
  <si>
    <t>ПП.04</t>
  </si>
  <si>
    <t>Иностранного языка</t>
  </si>
  <si>
    <t>4.</t>
  </si>
  <si>
    <t>ОГСЭ.06</t>
  </si>
  <si>
    <t>Основы социологии и политологии</t>
  </si>
  <si>
    <t>ОГСЭ.07</t>
  </si>
  <si>
    <t>Математика</t>
  </si>
  <si>
    <t>Экономика организации</t>
  </si>
  <si>
    <t>Правовое обеспечение профессиональной деятельности</t>
  </si>
  <si>
    <t>Выполнение работ по одной или нескольким профессиям рабочих, должностям служащих</t>
  </si>
  <si>
    <t xml:space="preserve">Учебная практика </t>
  </si>
  <si>
    <t>5. Перечень лабораторий, кабинетов, мастерских и др.</t>
  </si>
  <si>
    <t>Математики</t>
  </si>
  <si>
    <t>Экономики организации</t>
  </si>
  <si>
    <t>7.</t>
  </si>
  <si>
    <t>8.</t>
  </si>
  <si>
    <t>9.</t>
  </si>
  <si>
    <t>10.</t>
  </si>
  <si>
    <t>11.</t>
  </si>
  <si>
    <t>12.</t>
  </si>
  <si>
    <t>Лаборатории</t>
  </si>
  <si>
    <t>Библиотека, читальный зал с выходом в сеть Интернет</t>
  </si>
  <si>
    <t>13.</t>
  </si>
  <si>
    <t>Место для стрельбы</t>
  </si>
  <si>
    <t>4 нед</t>
  </si>
  <si>
    <t>1 курс</t>
  </si>
  <si>
    <t>3 курс</t>
  </si>
  <si>
    <t>Информатика</t>
  </si>
  <si>
    <t>Геометрическая оптика</t>
  </si>
  <si>
    <t>Основы физиологической оптики</t>
  </si>
  <si>
    <t>Анатомия и физиология человека</t>
  </si>
  <si>
    <t>Основы технического черчения</t>
  </si>
  <si>
    <t>Теория и расчет оптических систем</t>
  </si>
  <si>
    <t>Принципы оптической коррекции зрения</t>
  </si>
  <si>
    <t>Современные технологии изготовления очковых линз и оправ</t>
  </si>
  <si>
    <t>МДК.01.02</t>
  </si>
  <si>
    <t>Технология изготовления контактных линз</t>
  </si>
  <si>
    <t>МДК.01.03</t>
  </si>
  <si>
    <t>УП.01</t>
  </si>
  <si>
    <t>3 нед</t>
  </si>
  <si>
    <t>Изготовление, контроль и ремонт средств коррекции зрения</t>
  </si>
  <si>
    <t>Современные технологии изготовления очков и средств сложной коррекции зрения</t>
  </si>
  <si>
    <t>Участие в консультативной деятельности при подборе и реализации средств коррекции зрения</t>
  </si>
  <si>
    <t>Клиническая офтальмология и офтальмологическая диагностика</t>
  </si>
  <si>
    <t>Участие в коммуникационно-маркетинговой деятельности при подборе и реализации средств коррекции зрения</t>
  </si>
  <si>
    <t>Маркетинг оптического салона</t>
  </si>
  <si>
    <t>МДК.03.02</t>
  </si>
  <si>
    <t>Коммуникации с потребителями средств коррекции зрения</t>
  </si>
  <si>
    <t>МДК.03.03</t>
  </si>
  <si>
    <t>Современный рынок средств коррекции зрения</t>
  </si>
  <si>
    <t>УП.04</t>
  </si>
  <si>
    <t>Логика</t>
  </si>
  <si>
    <t>ОГСЭ.08</t>
  </si>
  <si>
    <t>УП.03</t>
  </si>
  <si>
    <t>УП.00</t>
  </si>
  <si>
    <t>Истории и основ философии</t>
  </si>
  <si>
    <t>Информатики</t>
  </si>
  <si>
    <t>Геометрической оптики</t>
  </si>
  <si>
    <t>Основ физиологической оптики</t>
  </si>
  <si>
    <t>Анатомии и физиологии человека</t>
  </si>
  <si>
    <t>Основ технического черчения</t>
  </si>
  <si>
    <t>Теории и расчета оптических систем</t>
  </si>
  <si>
    <t>Принципов оптической коррекции зрения</t>
  </si>
  <si>
    <t>Маркетинга оптического салона</t>
  </si>
  <si>
    <t>Безопасности жизнедеятельности</t>
  </si>
  <si>
    <t>Технологий изготовления очковых линз и оправ</t>
  </si>
  <si>
    <t>Технологий изготовления контактных линз</t>
  </si>
  <si>
    <t>Технологий изготовления очков и средств сложной коррекции зрения</t>
  </si>
  <si>
    <t>Офтальмодиагностических приборов</t>
  </si>
  <si>
    <t>Клинической офтальмологии и диагностики</t>
  </si>
  <si>
    <t>Расчета оптических систем</t>
  </si>
  <si>
    <t>Мастерские</t>
  </si>
  <si>
    <t>Технологии изготовления и ремонта очков</t>
  </si>
  <si>
    <t>Общеобразовательный цикл</t>
  </si>
  <si>
    <t>Русский язык</t>
  </si>
  <si>
    <t>Литература</t>
  </si>
  <si>
    <t>Физическая культура</t>
  </si>
  <si>
    <t>1,2*</t>
  </si>
  <si>
    <t xml:space="preserve">Основы  безопасности  жизнедеятельности </t>
  </si>
  <si>
    <t>Астрономия</t>
  </si>
  <si>
    <t>Всего часов обучения по учебным циклам ППССЗ</t>
  </si>
  <si>
    <t>Н.А. Дударевич</t>
  </si>
  <si>
    <t>ПП.00</t>
  </si>
  <si>
    <t>ОП.10</t>
  </si>
  <si>
    <t>Офтальмодиагностические приборы</t>
  </si>
  <si>
    <t xml:space="preserve">Выполнение работ по профессии 18216 "Сборщик очков"
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</si>
  <si>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</si>
  <si>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</si>
  <si>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</si>
  <si>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</si>
  <si>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</si>
  <si>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</si>
  <si>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</si>
  <si>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</si>
  <si>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</si>
  <si>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курсовая работа</t>
  </si>
  <si>
    <t>0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</si>
  <si>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</si>
  <si>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</si>
  <si>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Государственная итоговая аттестация</t>
  </si>
  <si>
    <t>курсовых работ - 2</t>
  </si>
  <si>
    <t>Общий гуманитарный и социально-экономический учебный цикл</t>
  </si>
  <si>
    <t>Математический и общий естественнонаучный учебный  цикл</t>
  </si>
  <si>
    <t xml:space="preserve">Профессиональный учебный  цикл </t>
  </si>
  <si>
    <t>Зав.учебным отделом</t>
  </si>
  <si>
    <t>М.А.Щуплова</t>
  </si>
  <si>
    <t>Подготовка к государствен
ной итоговой аттестации</t>
  </si>
  <si>
    <t xml:space="preserve">Производственная практика (по профилю специальности) </t>
  </si>
  <si>
    <t>Перечень циклов, дисциплин, профессиональных модулей, МДК, практик</t>
  </si>
  <si>
    <t>другие</t>
  </si>
  <si>
    <t>Последовательность и распределение обязательной нагрузки                                                                                                                                             по курсам и семестрам                                                                                                                                                                                                                               (час. в семестр)</t>
  </si>
  <si>
    <t>1</t>
  </si>
  <si>
    <t>Общие учебные предметы</t>
  </si>
  <si>
    <t>История (У)</t>
  </si>
  <si>
    <t xml:space="preserve">Индивидуальный проект (дисциплиной не является) </t>
  </si>
  <si>
    <t>Учебные предметы по выбору</t>
  </si>
  <si>
    <t>Родной язык/Родная литература</t>
  </si>
  <si>
    <t>Дополнительные учебные предметы</t>
  </si>
  <si>
    <t>ОЦ</t>
  </si>
  <si>
    <t>ОУП</t>
  </si>
  <si>
    <t>ОУП. 01</t>
  </si>
  <si>
    <t>ОУП. 02</t>
  </si>
  <si>
    <t>ОУП. 03</t>
  </si>
  <si>
    <t>ОУП. 04</t>
  </si>
  <si>
    <t>ОУП. 05</t>
  </si>
  <si>
    <t>ОУП. 06</t>
  </si>
  <si>
    <t>ОУП. 07</t>
  </si>
  <si>
    <t>ОУП. 08</t>
  </si>
  <si>
    <t>УПВ</t>
  </si>
  <si>
    <t>УПВ. 01</t>
  </si>
  <si>
    <t>УПВ. 02</t>
  </si>
  <si>
    <t>УПВ. 03</t>
  </si>
  <si>
    <t xml:space="preserve">ДУП </t>
  </si>
  <si>
    <t>ДУП.01</t>
  </si>
  <si>
    <t xml:space="preserve">Иностранный язык </t>
  </si>
  <si>
    <t xml:space="preserve">Математика </t>
  </si>
  <si>
    <t>Практические основы профессиональной деятельности</t>
  </si>
  <si>
    <t>Физика (У)</t>
  </si>
  <si>
    <t>Информатика (У)</t>
  </si>
  <si>
    <t xml:space="preserve">1 
семестр                  17 
недель </t>
  </si>
  <si>
    <t xml:space="preserve">2
семестр
22 
неделии  </t>
  </si>
  <si>
    <t>макс.</t>
  </si>
  <si>
    <t>ауд.</t>
  </si>
  <si>
    <t>ПП.03</t>
  </si>
  <si>
    <t>1 нед</t>
  </si>
  <si>
    <t xml:space="preserve">Государственная итоговая аттестация </t>
  </si>
  <si>
    <t>6 нед</t>
  </si>
  <si>
    <t>Экзамен по модулю</t>
  </si>
  <si>
    <t>3 (1к)</t>
  </si>
  <si>
    <t>ПП</t>
  </si>
  <si>
    <t>Профессиональная подготовка</t>
  </si>
  <si>
    <t>19(1к)</t>
  </si>
  <si>
    <t>35(4к)</t>
  </si>
  <si>
    <t>36/144</t>
  </si>
  <si>
    <t xml:space="preserve">Профессиональное образовательное частное учреждение </t>
  </si>
  <si>
    <t>КОЛЛЕДЖ ИННОВАЦИОННЫХ ТЕХНОЛОГИЙ И СЕРВИСА "ГАЛАКТИКА"</t>
  </si>
  <si>
    <t>УТВЕРЖДАЮ:</t>
  </si>
  <si>
    <t>Директор КИТиС "Галактика"</t>
  </si>
  <si>
    <t>____________А.В. Рош</t>
  </si>
  <si>
    <t xml:space="preserve">УЧЕБНЫЙ ПЛАН </t>
  </si>
  <si>
    <t>Форма обучения - очная</t>
  </si>
  <si>
    <t xml:space="preserve">31.02.04 Медицинская оптика </t>
  </si>
  <si>
    <r>
      <t xml:space="preserve">Приказ от утверждении ФГОС </t>
    </r>
    <r>
      <rPr>
        <b/>
        <sz val="14"/>
        <rFont val="Times New Roman"/>
        <family val="1"/>
      </rPr>
      <t xml:space="preserve"> - </t>
    </r>
    <r>
      <rPr>
        <sz val="14"/>
        <rFont val="Times New Roman"/>
        <family val="1"/>
      </rPr>
      <t>от 11 августа 2014 г. № 971</t>
    </r>
  </si>
  <si>
    <t>Профиль профессионального образования - технический</t>
  </si>
  <si>
    <t>СОГЛАСОВАНО:</t>
  </si>
  <si>
    <t>____________Т.В. Порученкова</t>
  </si>
  <si>
    <t xml:space="preserve">Заместиетль директора колледжа </t>
  </si>
  <si>
    <t>на базе среднего общего образования</t>
  </si>
  <si>
    <t xml:space="preserve">1 
семестр                     17 
недель </t>
  </si>
  <si>
    <t xml:space="preserve">2
семестр
23 
недель  </t>
  </si>
  <si>
    <t>УП.02</t>
  </si>
  <si>
    <t>Директор АНО «АМОиО»</t>
  </si>
  <si>
    <t>Н.В. Юриковская</t>
  </si>
  <si>
    <t>_____________________________________        __________________     ___________________________________________</t>
  </si>
  <si>
    <t>Психология общения</t>
  </si>
  <si>
    <t>ЕН.03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</si>
  <si>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</si>
  <si>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</si>
  <si>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Фармакотерапия в офтальмологии</t>
  </si>
  <si>
    <t>Управление персоналом</t>
  </si>
  <si>
    <t>ОП.11</t>
  </si>
  <si>
    <t>Подбор средств коррекции зрения</t>
  </si>
  <si>
    <t>ПМ.05</t>
  </si>
  <si>
    <t>Диагностика аномалий рефракций и исследование базовых зрительных функций</t>
  </si>
  <si>
    <t>Глазные болезни и их диагностика</t>
  </si>
  <si>
    <t>Современные офтальмодиагностические приборы</t>
  </si>
  <si>
    <t xml:space="preserve">        "___"___________2021 г.</t>
  </si>
  <si>
    <t>по программе углубленной подготовки</t>
  </si>
  <si>
    <t>Квалификация - Оптик-оптометрист</t>
  </si>
  <si>
    <t>Нормативный срок обучения - 3 года 10 месяцев</t>
  </si>
  <si>
    <t>Год начала подготовки  - 2021</t>
  </si>
  <si>
    <t>4 курс</t>
  </si>
  <si>
    <t xml:space="preserve">6
семестр
17
недель </t>
  </si>
  <si>
    <t xml:space="preserve">3 
семестр
13 
недель </t>
  </si>
  <si>
    <t>1234567*</t>
  </si>
  <si>
    <t>8*</t>
  </si>
  <si>
    <t xml:space="preserve">4
семестр
19
недель </t>
  </si>
  <si>
    <t xml:space="preserve">5
семестр
8 
недель </t>
  </si>
  <si>
    <t>МДК.05.01</t>
  </si>
  <si>
    <t>МДК.05.02</t>
  </si>
  <si>
    <t>УП.05</t>
  </si>
  <si>
    <t>ПП.05</t>
  </si>
  <si>
    <t>ПМ.05.ЭК</t>
  </si>
  <si>
    <t>МДК.06.01</t>
  </si>
  <si>
    <t>УП.06</t>
  </si>
  <si>
    <t>ПП.06</t>
  </si>
  <si>
    <t>ПМ.06.ЭК</t>
  </si>
  <si>
    <t xml:space="preserve">8
семестр
11
недель </t>
  </si>
  <si>
    <t xml:space="preserve">7
семестр
11 
недель </t>
  </si>
  <si>
    <t>1*</t>
  </si>
  <si>
    <t>1**</t>
  </si>
  <si>
    <t>1***</t>
  </si>
  <si>
    <t>2*</t>
  </si>
  <si>
    <t>2**</t>
  </si>
  <si>
    <t>6 (2к)</t>
  </si>
  <si>
    <t>4 (3к)</t>
  </si>
  <si>
    <t>5 (2к)</t>
  </si>
  <si>
    <t>5 (3к)</t>
  </si>
  <si>
    <t>5*</t>
  </si>
  <si>
    <t>288/-</t>
  </si>
  <si>
    <t>7*</t>
  </si>
  <si>
    <t>4 (1к)</t>
  </si>
  <si>
    <t>144/-</t>
  </si>
  <si>
    <t>экзаменов - 19 (2к)</t>
  </si>
  <si>
    <t>6</t>
  </si>
  <si>
    <t>2 (1к)</t>
  </si>
  <si>
    <t>15(2к)</t>
  </si>
  <si>
    <t>19(2к)</t>
  </si>
  <si>
    <t>19 (2к)</t>
  </si>
  <si>
    <t>29 (2к)</t>
  </si>
  <si>
    <t>37 (5к)</t>
  </si>
  <si>
    <t>диф. зачетов - 37 (5к)</t>
  </si>
  <si>
    <t>ПМ.06</t>
  </si>
  <si>
    <t>ОП.12</t>
  </si>
  <si>
    <t>3,4,6,7,8</t>
  </si>
  <si>
    <t>5,6,7,8</t>
  </si>
  <si>
    <t>15.</t>
  </si>
  <si>
    <t>Основ латинского языка с медицинской терминологией</t>
  </si>
  <si>
    <t>Фармакотерапии в офтальмологии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</si>
</sst>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23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13" fillId="0" borderId="0" xfId="53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0" fillId="0" borderId="0" xfId="0" applyNumberFormat="1" applyFont="1" applyFill="1" applyBorder="1" applyAlignment="1" applyProtection="1">
      <alignment horizontal="center" vertical="top"/>
      <protection/>
    </xf>
    <xf numFmtId="0" fontId="71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7" fillId="0" borderId="19" xfId="0" applyNumberFormat="1" applyFont="1" applyFill="1" applyBorder="1" applyAlignment="1" applyProtection="1">
      <alignment horizontal="left" vertical="top"/>
      <protection/>
    </xf>
    <xf numFmtId="0" fontId="9" fillId="0" borderId="19" xfId="0" applyNumberFormat="1" applyFont="1" applyFill="1" applyBorder="1" applyAlignment="1" applyProtection="1">
      <alignment horizontal="left" vertical="top"/>
      <protection/>
    </xf>
    <xf numFmtId="0" fontId="6" fillId="0" borderId="20" xfId="0" applyNumberFormat="1" applyFont="1" applyFill="1" applyBorder="1" applyAlignment="1" applyProtection="1">
      <alignment horizontal="left" vertical="top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12" fillId="0" borderId="0" xfId="53" applyNumberFormat="1" applyFont="1" applyFill="1" applyBorder="1" applyAlignment="1" applyProtection="1">
      <alignment wrapText="1"/>
      <protection/>
    </xf>
    <xf numFmtId="0" fontId="12" fillId="0" borderId="0" xfId="53" applyNumberFormat="1" applyFont="1" applyFill="1" applyBorder="1" applyAlignment="1" applyProtection="1">
      <alignment vertical="top" wrapText="1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shrinkToFi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2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71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left" vertical="top"/>
      <protection/>
    </xf>
    <xf numFmtId="0" fontId="13" fillId="32" borderId="24" xfId="0" applyNumberFormat="1" applyFont="1" applyFill="1" applyBorder="1" applyAlignment="1" applyProtection="1">
      <alignment horizontal="left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 wrapText="1"/>
      <protection/>
    </xf>
    <xf numFmtId="0" fontId="13" fillId="32" borderId="24" xfId="0" applyNumberFormat="1" applyFont="1" applyFill="1" applyBorder="1" applyAlignment="1" applyProtection="1">
      <alignment horizontal="center" vertical="top"/>
      <protection/>
    </xf>
    <xf numFmtId="0" fontId="72" fillId="32" borderId="24" xfId="0" applyNumberFormat="1" applyFont="1" applyFill="1" applyBorder="1" applyAlignment="1" applyProtection="1">
      <alignment horizontal="center" vertical="top"/>
      <protection/>
    </xf>
    <xf numFmtId="0" fontId="12" fillId="0" borderId="25" xfId="0" applyNumberFormat="1" applyFont="1" applyFill="1" applyBorder="1" applyAlignment="1" applyProtection="1">
      <alignment horizontal="left" vertical="top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13" fillId="32" borderId="20" xfId="0" applyNumberFormat="1" applyFont="1" applyFill="1" applyBorder="1" applyAlignment="1" applyProtection="1">
      <alignment horizontal="left" vertical="top"/>
      <protection/>
    </xf>
    <xf numFmtId="0" fontId="13" fillId="32" borderId="20" xfId="0" applyNumberFormat="1" applyFont="1" applyFill="1" applyBorder="1" applyAlignment="1" applyProtection="1">
      <alignment horizontal="center" vertical="top"/>
      <protection/>
    </xf>
    <xf numFmtId="0" fontId="12" fillId="32" borderId="24" xfId="0" applyNumberFormat="1" applyFont="1" applyFill="1" applyBorder="1" applyAlignment="1" applyProtection="1">
      <alignment horizontal="center" vertical="top"/>
      <protection/>
    </xf>
    <xf numFmtId="0" fontId="6" fillId="32" borderId="24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left" vertical="top" wrapText="1"/>
      <protection/>
    </xf>
    <xf numFmtId="0" fontId="13" fillId="32" borderId="20" xfId="0" applyNumberFormat="1" applyFont="1" applyFill="1" applyBorder="1" applyAlignment="1" applyProtection="1">
      <alignment horizontal="center" vertical="top" wrapText="1"/>
      <protection/>
    </xf>
    <xf numFmtId="0" fontId="12" fillId="32" borderId="20" xfId="0" applyNumberFormat="1" applyFont="1" applyFill="1" applyBorder="1" applyAlignment="1" applyProtection="1">
      <alignment horizontal="center" vertical="top"/>
      <protection/>
    </xf>
    <xf numFmtId="0" fontId="71" fillId="32" borderId="20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left" vertical="top"/>
      <protection/>
    </xf>
    <xf numFmtId="1" fontId="13" fillId="32" borderId="20" xfId="0" applyNumberFormat="1" applyFont="1" applyFill="1" applyBorder="1" applyAlignment="1" applyProtection="1">
      <alignment horizontal="center" wrapText="1"/>
      <protection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33" borderId="19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vertical="top"/>
      <protection/>
    </xf>
    <xf numFmtId="0" fontId="12" fillId="0" borderId="14" xfId="0" applyNumberFormat="1" applyFont="1" applyFill="1" applyBorder="1" applyAlignment="1" applyProtection="1">
      <alignment horizontal="center" vertical="top"/>
      <protection/>
    </xf>
    <xf numFmtId="0" fontId="12" fillId="32" borderId="19" xfId="0" applyNumberFormat="1" applyFont="1" applyFill="1" applyBorder="1" applyAlignment="1" applyProtection="1">
      <alignment horizontal="left" vertical="top"/>
      <protection/>
    </xf>
    <xf numFmtId="0" fontId="12" fillId="32" borderId="19" xfId="0" applyNumberFormat="1" applyFont="1" applyFill="1" applyBorder="1" applyAlignment="1" applyProtection="1">
      <alignment horizontal="center" vertical="top" wrapText="1"/>
      <protection/>
    </xf>
    <xf numFmtId="0" fontId="12" fillId="32" borderId="19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24" xfId="0" applyNumberFormat="1" applyFont="1" applyFill="1" applyBorder="1" applyAlignment="1" applyProtection="1">
      <alignment horizontal="center" vertical="top"/>
      <protection/>
    </xf>
    <xf numFmtId="0" fontId="12" fillId="32" borderId="25" xfId="0" applyNumberFormat="1" applyFont="1" applyFill="1" applyBorder="1" applyAlignment="1" applyProtection="1">
      <alignment horizontal="left" vertical="top"/>
      <protection/>
    </xf>
    <xf numFmtId="0" fontId="12" fillId="32" borderId="25" xfId="0" applyNumberFormat="1" applyFont="1" applyFill="1" applyBorder="1" applyAlignment="1" applyProtection="1">
      <alignment horizontal="center" vertical="top" wrapText="1"/>
      <protection/>
    </xf>
    <xf numFmtId="0" fontId="12" fillId="32" borderId="25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9" xfId="0" applyNumberFormat="1" applyFont="1" applyFill="1" applyBorder="1" applyAlignment="1" applyProtection="1">
      <alignment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NumberFormat="1" applyFont="1" applyFill="1" applyBorder="1" applyAlignment="1" applyProtection="1">
      <alignment vertical="center" wrapText="1"/>
      <protection/>
    </xf>
    <xf numFmtId="0" fontId="11" fillId="0" borderId="25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3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74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NumberFormat="1" applyFont="1" applyFill="1" applyBorder="1" applyAlignment="1" applyProtection="1">
      <alignment horizontal="center" vertical="center" textRotation="90"/>
      <protection/>
    </xf>
    <xf numFmtId="0" fontId="20" fillId="0" borderId="25" xfId="0" applyNumberFormat="1" applyFont="1" applyFill="1" applyBorder="1" applyAlignment="1" applyProtection="1">
      <alignment horizontal="center" vertical="center" textRotation="90"/>
      <protection/>
    </xf>
    <xf numFmtId="0" fontId="20" fillId="0" borderId="36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vertical="top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7" fillId="0" borderId="20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left" vertical="top"/>
      <protection/>
    </xf>
    <xf numFmtId="0" fontId="71" fillId="0" borderId="24" xfId="0" applyNumberFormat="1" applyFont="1" applyFill="1" applyBorder="1" applyAlignment="1" applyProtection="1">
      <alignment horizontal="center"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0" fontId="13" fillId="32" borderId="24" xfId="0" applyNumberFormat="1" applyFont="1" applyFill="1" applyBorder="1" applyAlignment="1" applyProtection="1">
      <alignment horizontal="left" vertical="center"/>
      <protection/>
    </xf>
    <xf numFmtId="0" fontId="13" fillId="32" borderId="24" xfId="0" applyNumberFormat="1" applyFont="1" applyFill="1" applyBorder="1" applyAlignment="1" applyProtection="1">
      <alignment horizontal="left" vertical="center" wrapText="1"/>
      <protection/>
    </xf>
    <xf numFmtId="0" fontId="13" fillId="32" borderId="24" xfId="0" applyNumberFormat="1" applyFont="1" applyFill="1" applyBorder="1" applyAlignment="1" applyProtection="1">
      <alignment horizontal="center" vertical="center" wrapText="1"/>
      <protection/>
    </xf>
    <xf numFmtId="0" fontId="13" fillId="32" borderId="24" xfId="0" applyNumberFormat="1" applyFont="1" applyFill="1" applyBorder="1" applyAlignment="1" applyProtection="1">
      <alignment horizontal="center" vertical="center"/>
      <protection/>
    </xf>
    <xf numFmtId="0" fontId="13" fillId="32" borderId="20" xfId="0" applyNumberFormat="1" applyFont="1" applyFill="1" applyBorder="1" applyAlignment="1" applyProtection="1">
      <alignment horizontal="left" vertical="center"/>
      <protection/>
    </xf>
    <xf numFmtId="0" fontId="13" fillId="32" borderId="2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32" borderId="19" xfId="0" applyNumberFormat="1" applyFont="1" applyFill="1" applyBorder="1" applyAlignment="1" applyProtection="1">
      <alignment horizontal="left" vertical="top" wrapText="1"/>
      <protection/>
    </xf>
    <xf numFmtId="0" fontId="12" fillId="32" borderId="25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left" wrapText="1"/>
      <protection/>
    </xf>
    <xf numFmtId="1" fontId="13" fillId="32" borderId="42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0" borderId="24" xfId="0" applyNumberFormat="1" applyFont="1" applyFill="1" applyBorder="1" applyAlignment="1" applyProtection="1">
      <alignment horizontal="center" vertical="center"/>
      <protection/>
    </xf>
    <xf numFmtId="1" fontId="12" fillId="32" borderId="10" xfId="0" applyNumberFormat="1" applyFont="1" applyFill="1" applyBorder="1" applyAlignment="1" applyProtection="1">
      <alignment horizontal="center" wrapText="1"/>
      <protection/>
    </xf>
    <xf numFmtId="1" fontId="12" fillId="32" borderId="10" xfId="0" applyNumberFormat="1" applyFont="1" applyFill="1" applyBorder="1" applyAlignment="1" applyProtection="1">
      <alignment horizontal="center" vertical="center" wrapText="1"/>
      <protection/>
    </xf>
    <xf numFmtId="0" fontId="12" fillId="32" borderId="10" xfId="0" applyNumberFormat="1" applyFont="1" applyFill="1" applyBorder="1" applyAlignment="1" applyProtection="1">
      <alignment horizontal="center" wrapText="1"/>
      <protection/>
    </xf>
    <xf numFmtId="1" fontId="12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10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4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center" vertical="top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71" fillId="0" borderId="20" xfId="0" applyNumberFormat="1" applyFont="1" applyFill="1" applyBorder="1" applyAlignment="1" applyProtection="1">
      <alignment horizontal="center" vertical="top"/>
      <protection/>
    </xf>
    <xf numFmtId="0" fontId="72" fillId="0" borderId="24" xfId="0" applyNumberFormat="1" applyFont="1" applyFill="1" applyBorder="1" applyAlignment="1" applyProtection="1">
      <alignment horizontal="center" vertical="top"/>
      <protection/>
    </xf>
    <xf numFmtId="0" fontId="7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2" fillId="32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20" xfId="0" applyNumberFormat="1" applyFont="1" applyFill="1" applyBorder="1" applyAlignment="1" applyProtection="1">
      <alignment horizontal="center" vertical="center"/>
      <protection/>
    </xf>
    <xf numFmtId="0" fontId="6" fillId="32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12" fillId="0" borderId="24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center" wrapText="1"/>
      <protection/>
    </xf>
    <xf numFmtId="0" fontId="12" fillId="0" borderId="43" xfId="0" applyNumberFormat="1" applyFont="1" applyFill="1" applyBorder="1" applyAlignment="1" applyProtection="1">
      <alignment vertical="top"/>
      <protection/>
    </xf>
    <xf numFmtId="0" fontId="13" fillId="32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5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25" xfId="0" applyNumberFormat="1" applyFont="1" applyFill="1" applyBorder="1" applyAlignment="1" applyProtection="1">
      <alignment horizontal="left" vertical="top"/>
      <protection/>
    </xf>
    <xf numFmtId="0" fontId="13" fillId="0" borderId="19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vertical="top"/>
      <protection/>
    </xf>
    <xf numFmtId="1" fontId="13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19" xfId="0" applyNumberFormat="1" applyFont="1" applyFill="1" applyBorder="1" applyAlignment="1" applyProtection="1">
      <alignment vertical="top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1" fontId="13" fillId="32" borderId="44" xfId="0" applyNumberFormat="1" applyFont="1" applyFill="1" applyBorder="1" applyAlignment="1" applyProtection="1">
      <alignment horizont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horizontal="center" vertical="center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46" xfId="0" applyNumberFormat="1" applyFont="1" applyFill="1" applyBorder="1" applyAlignment="1" applyProtection="1">
      <alignment horizontal="center" vertical="center"/>
      <protection/>
    </xf>
    <xf numFmtId="1" fontId="12" fillId="0" borderId="45" xfId="0" applyNumberFormat="1" applyFont="1" applyFill="1" applyBorder="1" applyAlignment="1" applyProtection="1">
      <alignment horizontal="center" vertical="center"/>
      <protection/>
    </xf>
    <xf numFmtId="0" fontId="12" fillId="32" borderId="43" xfId="0" applyNumberFormat="1" applyFont="1" applyFill="1" applyBorder="1" applyAlignment="1" applyProtection="1">
      <alignment horizontal="center" wrapText="1"/>
      <protection/>
    </xf>
    <xf numFmtId="1" fontId="13" fillId="32" borderId="11" xfId="0" applyNumberFormat="1" applyFont="1" applyFill="1" applyBorder="1" applyAlignment="1" applyProtection="1">
      <alignment horizontal="center" wrapText="1"/>
      <protection/>
    </xf>
    <xf numFmtId="0" fontId="13" fillId="32" borderId="46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13" fillId="32" borderId="46" xfId="0" applyNumberFormat="1" applyFont="1" applyFill="1" applyBorder="1" applyAlignment="1" applyProtection="1">
      <alignment horizontal="center" vertical="center"/>
      <protection/>
    </xf>
    <xf numFmtId="0" fontId="12" fillId="32" borderId="43" xfId="0" applyNumberFormat="1" applyFont="1" applyFill="1" applyBorder="1" applyAlignment="1" applyProtection="1">
      <alignment horizontal="center" vertical="top"/>
      <protection/>
    </xf>
    <xf numFmtId="0" fontId="12" fillId="32" borderId="18" xfId="0" applyNumberFormat="1" applyFont="1" applyFill="1" applyBorder="1" applyAlignment="1" applyProtection="1">
      <alignment horizontal="center" vertical="top"/>
      <protection/>
    </xf>
    <xf numFmtId="0" fontId="12" fillId="32" borderId="45" xfId="0" applyNumberFormat="1" applyFont="1" applyFill="1" applyBorder="1" applyAlignment="1" applyProtection="1">
      <alignment horizontal="center" vertical="top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1" fontId="13" fillId="32" borderId="47" xfId="0" applyNumberFormat="1" applyFont="1" applyFill="1" applyBorder="1" applyAlignment="1" applyProtection="1">
      <alignment horizontal="center" wrapText="1"/>
      <protection/>
    </xf>
    <xf numFmtId="0" fontId="12" fillId="32" borderId="30" xfId="0" applyNumberFormat="1" applyFont="1" applyFill="1" applyBorder="1" applyAlignment="1" applyProtection="1">
      <alignment horizontal="center" wrapText="1"/>
      <protection/>
    </xf>
    <xf numFmtId="1" fontId="13" fillId="32" borderId="21" xfId="0" applyNumberFormat="1" applyFont="1" applyFill="1" applyBorder="1" applyAlignment="1" applyProtection="1">
      <alignment horizontal="center" wrapText="1"/>
      <protection/>
    </xf>
    <xf numFmtId="0" fontId="13" fillId="32" borderId="48" xfId="0" applyNumberFormat="1" applyFont="1" applyFill="1" applyBorder="1" applyAlignment="1" applyProtection="1">
      <alignment horizontal="center" vertical="top"/>
      <protection/>
    </xf>
    <xf numFmtId="0" fontId="12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3" fillId="32" borderId="21" xfId="0" applyNumberFormat="1" applyFont="1" applyFill="1" applyBorder="1" applyAlignment="1" applyProtection="1">
      <alignment horizontal="center" vertical="top"/>
      <protection/>
    </xf>
    <xf numFmtId="0" fontId="13" fillId="32" borderId="48" xfId="0" applyNumberFormat="1" applyFont="1" applyFill="1" applyBorder="1" applyAlignment="1" applyProtection="1">
      <alignment horizontal="center" vertical="center"/>
      <protection/>
    </xf>
    <xf numFmtId="0" fontId="12" fillId="32" borderId="30" xfId="0" applyNumberFormat="1" applyFont="1" applyFill="1" applyBorder="1" applyAlignment="1" applyProtection="1">
      <alignment horizontal="center" vertical="top"/>
      <protection/>
    </xf>
    <xf numFmtId="0" fontId="12" fillId="32" borderId="38" xfId="0" applyNumberFormat="1" applyFont="1" applyFill="1" applyBorder="1" applyAlignment="1" applyProtection="1">
      <alignment horizontal="center" vertical="top"/>
      <protection/>
    </xf>
    <xf numFmtId="0" fontId="12" fillId="32" borderId="36" xfId="0" applyNumberFormat="1" applyFont="1" applyFill="1" applyBorder="1" applyAlignment="1" applyProtection="1">
      <alignment horizontal="center" vertical="top"/>
      <protection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0" fontId="12" fillId="32" borderId="21" xfId="0" applyNumberFormat="1" applyFont="1" applyFill="1" applyBorder="1" applyAlignment="1" applyProtection="1">
      <alignment horizontal="center" vertical="top"/>
      <protection/>
    </xf>
    <xf numFmtId="1" fontId="13" fillId="0" borderId="43" xfId="0" applyNumberFormat="1" applyFont="1" applyFill="1" applyBorder="1" applyAlignment="1" applyProtection="1">
      <alignment horizontal="center" vertical="center"/>
      <protection/>
    </xf>
    <xf numFmtId="1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wrapText="1"/>
      <protection/>
    </xf>
    <xf numFmtId="0" fontId="12" fillId="0" borderId="46" xfId="0" applyNumberFormat="1" applyFont="1" applyFill="1" applyBorder="1" applyAlignment="1" applyProtection="1">
      <alignment horizontal="center" vertical="top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45" xfId="0" applyNumberFormat="1" applyFont="1" applyFill="1" applyBorder="1" applyAlignment="1" applyProtection="1">
      <alignment horizontal="center" vertical="top"/>
      <protection/>
    </xf>
    <xf numFmtId="0" fontId="12" fillId="0" borderId="30" xfId="0" applyNumberFormat="1" applyFont="1" applyFill="1" applyBorder="1" applyAlignment="1" applyProtection="1">
      <alignment horizontal="center" wrapText="1"/>
      <protection/>
    </xf>
    <xf numFmtId="0" fontId="12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36" xfId="0" applyNumberFormat="1" applyFont="1" applyFill="1" applyBorder="1" applyAlignment="1" applyProtection="1">
      <alignment horizontal="center" vertical="top"/>
      <protection/>
    </xf>
    <xf numFmtId="0" fontId="5" fillId="0" borderId="43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46" xfId="0" applyNumberFormat="1" applyFont="1" applyFill="1" applyBorder="1" applyAlignment="1" applyProtection="1">
      <alignment horizontal="center" vertical="top" wrapText="1"/>
      <protection/>
    </xf>
    <xf numFmtId="0" fontId="18" fillId="34" borderId="49" xfId="0" applyNumberFormat="1" applyFont="1" applyFill="1" applyBorder="1" applyAlignment="1" applyProtection="1">
      <alignment horizontal="center" vertical="center" wrapText="1"/>
      <protection/>
    </xf>
    <xf numFmtId="1" fontId="13" fillId="34" borderId="47" xfId="0" applyNumberFormat="1" applyFont="1" applyFill="1" applyBorder="1" applyAlignment="1" applyProtection="1">
      <alignment horizontal="center" wrapText="1"/>
      <protection/>
    </xf>
    <xf numFmtId="0" fontId="5" fillId="34" borderId="30" xfId="0" applyNumberFormat="1" applyFont="1" applyFill="1" applyBorder="1" applyAlignment="1" applyProtection="1">
      <alignment horizontal="center" vertical="top" wrapText="1"/>
      <protection/>
    </xf>
    <xf numFmtId="0" fontId="18" fillId="34" borderId="30" xfId="0" applyNumberFormat="1" applyFont="1" applyFill="1" applyBorder="1" applyAlignment="1" applyProtection="1">
      <alignment horizontal="center" vertical="top" wrapText="1"/>
      <protection/>
    </xf>
    <xf numFmtId="0" fontId="5" fillId="34" borderId="48" xfId="0" applyNumberFormat="1" applyFont="1" applyFill="1" applyBorder="1" applyAlignment="1" applyProtection="1">
      <alignment horizontal="center" vertical="top" wrapText="1"/>
      <protection/>
    </xf>
    <xf numFmtId="1" fontId="13" fillId="34" borderId="21" xfId="0" applyNumberFormat="1" applyFont="1" applyFill="1" applyBorder="1" applyAlignment="1" applyProtection="1">
      <alignment horizontal="center" wrapText="1"/>
      <protection/>
    </xf>
    <xf numFmtId="0" fontId="12" fillId="0" borderId="46" xfId="0" applyNumberFormat="1" applyFont="1" applyFill="1" applyBorder="1" applyAlignment="1" applyProtection="1">
      <alignment horizontal="center" vertical="center"/>
      <protection/>
    </xf>
    <xf numFmtId="0" fontId="12" fillId="34" borderId="48" xfId="0" applyNumberFormat="1" applyFont="1" applyFill="1" applyBorder="1" applyAlignment="1" applyProtection="1">
      <alignment horizontal="center" vertical="center"/>
      <protection/>
    </xf>
    <xf numFmtId="1" fontId="13" fillId="0" borderId="46" xfId="0" applyNumberFormat="1" applyFont="1" applyFill="1" applyBorder="1" applyAlignment="1" applyProtection="1">
      <alignment horizontal="center" wrapText="1"/>
      <protection/>
    </xf>
    <xf numFmtId="1" fontId="13" fillId="0" borderId="43" xfId="0" applyNumberFormat="1" applyFont="1" applyFill="1" applyBorder="1" applyAlignment="1" applyProtection="1">
      <alignment horizontal="center" wrapText="1"/>
      <protection/>
    </xf>
    <xf numFmtId="0" fontId="7" fillId="0" borderId="43" xfId="0" applyNumberFormat="1" applyFont="1" applyFill="1" applyBorder="1" applyAlignment="1" applyProtection="1">
      <alignment vertical="top"/>
      <protection/>
    </xf>
    <xf numFmtId="1" fontId="13" fillId="34" borderId="48" xfId="0" applyNumberFormat="1" applyFont="1" applyFill="1" applyBorder="1" applyAlignment="1" applyProtection="1">
      <alignment horizontal="center" wrapText="1"/>
      <protection/>
    </xf>
    <xf numFmtId="1" fontId="13" fillId="34" borderId="30" xfId="0" applyNumberFormat="1" applyFont="1" applyFill="1" applyBorder="1" applyAlignment="1" applyProtection="1">
      <alignment horizontal="center" wrapText="1"/>
      <protection/>
    </xf>
    <xf numFmtId="0" fontId="12" fillId="34" borderId="30" xfId="0" applyNumberFormat="1" applyFont="1" applyFill="1" applyBorder="1" applyAlignment="1" applyProtection="1">
      <alignment horizontal="center" vertical="center"/>
      <protection/>
    </xf>
    <xf numFmtId="0" fontId="12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21" xfId="0" applyNumberFormat="1" applyFont="1" applyFill="1" applyBorder="1" applyAlignment="1" applyProtection="1">
      <alignment horizontal="center" vertical="center"/>
      <protection/>
    </xf>
    <xf numFmtId="0" fontId="13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38" xfId="0" applyNumberFormat="1" applyFont="1" applyFill="1" applyBorder="1" applyAlignment="1" applyProtection="1">
      <alignment horizontal="center" vertical="center"/>
      <protection/>
    </xf>
    <xf numFmtId="1" fontId="12" fillId="34" borderId="48" xfId="0" applyNumberFormat="1" applyFont="1" applyFill="1" applyBorder="1" applyAlignment="1" applyProtection="1">
      <alignment horizontal="center" vertical="center"/>
      <protection/>
    </xf>
    <xf numFmtId="1" fontId="12" fillId="34" borderId="36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 applyProtection="1">
      <alignment horizontal="center" wrapText="1"/>
      <protection/>
    </xf>
    <xf numFmtId="1" fontId="13" fillId="0" borderId="22" xfId="0" applyNumberFormat="1" applyFont="1" applyFill="1" applyBorder="1" applyAlignment="1" applyProtection="1">
      <alignment horizontal="center" wrapText="1"/>
      <protection/>
    </xf>
    <xf numFmtId="1" fontId="13" fillId="0" borderId="51" xfId="0" applyNumberFormat="1" applyFont="1" applyFill="1" applyBorder="1" applyAlignment="1" applyProtection="1">
      <alignment horizontal="center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1" fontId="13" fillId="34" borderId="52" xfId="0" applyNumberFormat="1" applyFont="1" applyFill="1" applyBorder="1" applyAlignment="1" applyProtection="1">
      <alignment horizontal="center" wrapText="1"/>
      <protection/>
    </xf>
    <xf numFmtId="0" fontId="13" fillId="34" borderId="53" xfId="0" applyNumberFormat="1" applyFont="1" applyFill="1" applyBorder="1" applyAlignment="1" applyProtection="1">
      <alignment horizontal="center" vertical="top"/>
      <protection/>
    </xf>
    <xf numFmtId="0" fontId="13" fillId="0" borderId="31" xfId="0" applyNumberFormat="1" applyFont="1" applyFill="1" applyBorder="1" applyAlignment="1" applyProtection="1">
      <alignment horizontal="center" vertical="top"/>
      <protection/>
    </xf>
    <xf numFmtId="0" fontId="13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54" xfId="0" applyNumberFormat="1" applyFont="1" applyFill="1" applyBorder="1" applyAlignment="1" applyProtection="1">
      <alignment horizontal="center" vertical="top"/>
      <protection/>
    </xf>
    <xf numFmtId="0" fontId="13" fillId="34" borderId="28" xfId="0" applyNumberFormat="1" applyFont="1" applyFill="1" applyBorder="1" applyAlignment="1" applyProtection="1">
      <alignment horizontal="center" vertical="top"/>
      <protection/>
    </xf>
    <xf numFmtId="0" fontId="13" fillId="34" borderId="52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3" fillId="34" borderId="53" xfId="0" applyNumberFormat="1" applyFont="1" applyFill="1" applyBorder="1" applyAlignment="1" applyProtection="1">
      <alignment horizontal="center" vertical="center"/>
      <protection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0" fontId="18" fillId="34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55" xfId="0" applyNumberFormat="1" applyFont="1" applyFill="1" applyBorder="1" applyAlignment="1" applyProtection="1">
      <alignment horizontal="center" vertical="top" wrapText="1"/>
      <protection/>
    </xf>
    <xf numFmtId="1" fontId="13" fillId="34" borderId="28" xfId="0" applyNumberFormat="1" applyFont="1" applyFill="1" applyBorder="1" applyAlignment="1" applyProtection="1">
      <alignment horizontal="center" wrapText="1"/>
      <protection/>
    </xf>
    <xf numFmtId="1" fontId="13" fillId="0" borderId="55" xfId="0" applyNumberFormat="1" applyFont="1" applyFill="1" applyBorder="1" applyAlignment="1" applyProtection="1">
      <alignment horizontal="center" wrapText="1"/>
      <protection/>
    </xf>
    <xf numFmtId="1" fontId="13" fillId="0" borderId="31" xfId="0" applyNumberFormat="1" applyFont="1" applyFill="1" applyBorder="1" applyAlignment="1" applyProtection="1">
      <alignment horizontal="center" vertical="center"/>
      <protection/>
    </xf>
    <xf numFmtId="0" fontId="18" fillId="34" borderId="48" xfId="0" applyNumberFormat="1" applyFont="1" applyFill="1" applyBorder="1" applyAlignment="1" applyProtection="1">
      <alignment horizontal="center" vertical="top" wrapText="1"/>
      <protection/>
    </xf>
    <xf numFmtId="0" fontId="18" fillId="0" borderId="46" xfId="0" applyNumberFormat="1" applyFont="1" applyFill="1" applyBorder="1" applyAlignment="1" applyProtection="1">
      <alignment horizontal="center" vertical="top" wrapText="1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left" wrapText="1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1" fontId="12" fillId="0" borderId="48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left" wrapText="1"/>
      <protection/>
    </xf>
    <xf numFmtId="0" fontId="13" fillId="0" borderId="45" xfId="0" applyNumberFormat="1" applyFont="1" applyFill="1" applyBorder="1" applyAlignment="1" applyProtection="1">
      <alignment horizontal="center" vertical="center"/>
      <protection/>
    </xf>
    <xf numFmtId="0" fontId="12" fillId="32" borderId="30" xfId="0" applyNumberFormat="1" applyFont="1" applyFill="1" applyBorder="1" applyAlignment="1" applyProtection="1">
      <alignment horizontal="left" wrapText="1"/>
      <protection/>
    </xf>
    <xf numFmtId="0" fontId="71" fillId="0" borderId="30" xfId="0" applyNumberFormat="1" applyFont="1" applyFill="1" applyBorder="1" applyAlignment="1" applyProtection="1">
      <alignment horizontal="center" vertical="top"/>
      <protection/>
    </xf>
    <xf numFmtId="0" fontId="13" fillId="32" borderId="27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11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NumberFormat="1" applyFont="1" applyFill="1" applyBorder="1" applyAlignment="1" applyProtection="1">
      <alignment horizontal="center" vertical="top"/>
      <protection/>
    </xf>
    <xf numFmtId="0" fontId="23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vertical="center" wrapText="1"/>
      <protection/>
    </xf>
    <xf numFmtId="0" fontId="23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top"/>
      <protection/>
    </xf>
    <xf numFmtId="0" fontId="7" fillId="0" borderId="0" xfId="53" applyNumberFormat="1" applyFont="1" applyFill="1" applyBorder="1" applyAlignment="1" applyProtection="1">
      <alignment vertical="top"/>
      <protection/>
    </xf>
    <xf numFmtId="0" fontId="12" fillId="0" borderId="48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1" fontId="12" fillId="34" borderId="30" xfId="0" applyNumberFormat="1" applyFont="1" applyFill="1" applyBorder="1" applyAlignment="1" applyProtection="1">
      <alignment horizontal="center" vertical="center"/>
      <protection/>
    </xf>
    <xf numFmtId="1" fontId="12" fillId="0" borderId="36" xfId="0" applyNumberFormat="1" applyFont="1" applyFill="1" applyBorder="1" applyAlignment="1" applyProtection="1">
      <alignment horizontal="center" vertical="center"/>
      <protection/>
    </xf>
    <xf numFmtId="0" fontId="71" fillId="0" borderId="19" xfId="0" applyNumberFormat="1" applyFont="1" applyFill="1" applyBorder="1" applyAlignment="1" applyProtection="1">
      <alignment horizontal="center" vertical="top" wrapText="1"/>
      <protection/>
    </xf>
    <xf numFmtId="0" fontId="72" fillId="32" borderId="20" xfId="0" applyNumberFormat="1" applyFont="1" applyFill="1" applyBorder="1" applyAlignment="1" applyProtection="1">
      <alignment horizontal="center" vertical="top" wrapText="1"/>
      <protection/>
    </xf>
    <xf numFmtId="0" fontId="25" fillId="0" borderId="0" xfId="55" applyFont="1" applyBorder="1" applyAlignment="1">
      <alignment/>
      <protection/>
    </xf>
    <xf numFmtId="0" fontId="25" fillId="0" borderId="0" xfId="55" applyFont="1" applyBorder="1" applyAlignment="1">
      <alignment horizontal="left" wrapText="1"/>
      <protection/>
    </xf>
    <xf numFmtId="0" fontId="25" fillId="0" borderId="0" xfId="55" applyFont="1" applyBorder="1">
      <alignment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7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34" borderId="56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32" borderId="24" xfId="0" applyNumberFormat="1" applyFont="1" applyFill="1" applyBorder="1" applyAlignment="1" applyProtection="1">
      <alignment horizontal="center" vertical="top" wrapText="1"/>
      <protection/>
    </xf>
    <xf numFmtId="0" fontId="12" fillId="32" borderId="46" xfId="0" applyNumberFormat="1" applyFont="1" applyFill="1" applyBorder="1" applyAlignment="1" applyProtection="1">
      <alignment horizontal="center" vertical="top"/>
      <protection/>
    </xf>
    <xf numFmtId="0" fontId="12" fillId="32" borderId="48" xfId="0" applyNumberFormat="1" applyFont="1" applyFill="1" applyBorder="1" applyAlignment="1" applyProtection="1">
      <alignment horizontal="center" vertical="top"/>
      <protection/>
    </xf>
    <xf numFmtId="0" fontId="13" fillId="34" borderId="37" xfId="0" applyNumberFormat="1" applyFont="1" applyFill="1" applyBorder="1" applyAlignment="1" applyProtection="1">
      <alignment horizontal="center" vertical="top"/>
      <protection/>
    </xf>
    <xf numFmtId="0" fontId="13" fillId="34" borderId="57" xfId="0" applyNumberFormat="1" applyFont="1" applyFill="1" applyBorder="1" applyAlignment="1" applyProtection="1">
      <alignment horizontal="center" vertical="top"/>
      <protection/>
    </xf>
    <xf numFmtId="0" fontId="13" fillId="34" borderId="58" xfId="0" applyNumberFormat="1" applyFont="1" applyFill="1" applyBorder="1" applyAlignment="1" applyProtection="1">
      <alignment horizontal="center" vertical="top"/>
      <protection/>
    </xf>
    <xf numFmtId="0" fontId="7" fillId="34" borderId="54" xfId="0" applyNumberFormat="1" applyFont="1" applyFill="1" applyBorder="1" applyAlignment="1" applyProtection="1">
      <alignment vertical="top"/>
      <protection/>
    </xf>
    <xf numFmtId="0" fontId="12" fillId="34" borderId="54" xfId="0" applyNumberFormat="1" applyFont="1" applyFill="1" applyBorder="1" applyAlignment="1" applyProtection="1">
      <alignment horizontal="center" vertical="center"/>
      <protection/>
    </xf>
    <xf numFmtId="0" fontId="12" fillId="34" borderId="32" xfId="0" applyNumberFormat="1" applyFont="1" applyFill="1" applyBorder="1" applyAlignment="1" applyProtection="1">
      <alignment horizontal="center" vertical="center"/>
      <protection/>
    </xf>
    <xf numFmtId="0" fontId="12" fillId="34" borderId="59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vertical="top"/>
      <protection/>
    </xf>
    <xf numFmtId="0" fontId="6" fillId="0" borderId="26" xfId="0" applyNumberFormat="1" applyFont="1" applyFill="1" applyBorder="1" applyAlignment="1" applyProtection="1">
      <alignment vertical="top"/>
      <protection/>
    </xf>
    <xf numFmtId="0" fontId="7" fillId="0" borderId="21" xfId="0" applyNumberFormat="1" applyFont="1" applyFill="1" applyBorder="1" applyAlignment="1" applyProtection="1">
      <alignment vertical="top"/>
      <protection/>
    </xf>
    <xf numFmtId="0" fontId="7" fillId="0" borderId="6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0" fontId="6" fillId="0" borderId="55" xfId="0" applyNumberFormat="1" applyFont="1" applyFill="1" applyBorder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vertical="top"/>
      <protection/>
    </xf>
    <xf numFmtId="0" fontId="6" fillId="0" borderId="27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3" fillId="32" borderId="54" xfId="0" applyNumberFormat="1" applyFont="1" applyFill="1" applyBorder="1" applyAlignment="1" applyProtection="1">
      <alignment horizontal="center" vertical="top"/>
      <protection/>
    </xf>
    <xf numFmtId="0" fontId="13" fillId="32" borderId="26" xfId="0" applyNumberFormat="1" applyFont="1" applyFill="1" applyBorder="1" applyAlignment="1" applyProtection="1">
      <alignment horizontal="center" vertical="top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13" fillId="0" borderId="61" xfId="0" applyNumberFormat="1" applyFont="1" applyFill="1" applyBorder="1" applyAlignment="1" applyProtection="1">
      <alignment horizontal="center" vertical="top"/>
      <protection/>
    </xf>
    <xf numFmtId="0" fontId="6" fillId="0" borderId="60" xfId="0" applyNumberFormat="1" applyFont="1" applyFill="1" applyBorder="1" applyAlignment="1" applyProtection="1">
      <alignment vertical="top"/>
      <protection/>
    </xf>
    <xf numFmtId="0" fontId="13" fillId="34" borderId="21" xfId="0" applyNumberFormat="1" applyFont="1" applyFill="1" applyBorder="1" applyAlignment="1" applyProtection="1">
      <alignment horizontal="center" vertical="top"/>
      <protection/>
    </xf>
    <xf numFmtId="0" fontId="13" fillId="32" borderId="62" xfId="0" applyNumberFormat="1" applyFont="1" applyFill="1" applyBorder="1" applyAlignment="1" applyProtection="1">
      <alignment horizontal="center" vertical="top"/>
      <protection/>
    </xf>
    <xf numFmtId="0" fontId="13" fillId="34" borderId="48" xfId="0" applyNumberFormat="1" applyFont="1" applyFill="1" applyBorder="1" applyAlignment="1" applyProtection="1">
      <alignment horizontal="center" vertical="top"/>
      <protection/>
    </xf>
    <xf numFmtId="0" fontId="13" fillId="32" borderId="22" xfId="0" applyNumberFormat="1" applyFont="1" applyFill="1" applyBorder="1" applyAlignment="1" applyProtection="1">
      <alignment horizontal="center" vertical="center"/>
      <protection/>
    </xf>
    <xf numFmtId="0" fontId="13" fillId="32" borderId="11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top"/>
      <protection/>
    </xf>
    <xf numFmtId="0" fontId="12" fillId="32" borderId="26" xfId="0" applyNumberFormat="1" applyFont="1" applyFill="1" applyBorder="1" applyAlignment="1" applyProtection="1">
      <alignment horizontal="center" vertical="top"/>
      <protection/>
    </xf>
    <xf numFmtId="0" fontId="13" fillId="0" borderId="63" xfId="0" applyNumberFormat="1" applyFont="1" applyFill="1" applyBorder="1" applyAlignment="1" applyProtection="1">
      <alignment horizontal="center" vertical="center"/>
      <protection/>
    </xf>
    <xf numFmtId="1" fontId="13" fillId="0" borderId="42" xfId="0" applyNumberFormat="1" applyFont="1" applyFill="1" applyBorder="1" applyAlignment="1" applyProtection="1">
      <alignment horizontal="center" wrapText="1"/>
      <protection/>
    </xf>
    <xf numFmtId="0" fontId="13" fillId="34" borderId="54" xfId="0" applyNumberFormat="1" applyFont="1" applyFill="1" applyBorder="1" applyAlignment="1" applyProtection="1">
      <alignment horizontal="center" vertical="top"/>
      <protection/>
    </xf>
    <xf numFmtId="0" fontId="13" fillId="34" borderId="20" xfId="0" applyNumberFormat="1" applyFont="1" applyFill="1" applyBorder="1" applyAlignment="1" applyProtection="1">
      <alignment horizontal="center" vertical="center"/>
      <protection/>
    </xf>
    <xf numFmtId="0" fontId="13" fillId="34" borderId="40" xfId="0" applyNumberFormat="1" applyFont="1" applyFill="1" applyBorder="1" applyAlignment="1" applyProtection="1">
      <alignment horizontal="center" vertical="center"/>
      <protection/>
    </xf>
    <xf numFmtId="0" fontId="13" fillId="34" borderId="28" xfId="0" applyNumberFormat="1" applyFont="1" applyFill="1" applyBorder="1" applyAlignment="1" applyProtection="1">
      <alignment horizontal="center" vertical="center"/>
      <protection/>
    </xf>
    <xf numFmtId="0" fontId="13" fillId="34" borderId="55" xfId="0" applyNumberFormat="1" applyFont="1" applyFill="1" applyBorder="1" applyAlignment="1" applyProtection="1">
      <alignment horizontal="center" vertical="top"/>
      <protection/>
    </xf>
    <xf numFmtId="0" fontId="10" fillId="34" borderId="0" xfId="0" applyNumberFormat="1" applyFont="1" applyFill="1" applyBorder="1" applyAlignment="1" applyProtection="1">
      <alignment vertical="top"/>
      <protection/>
    </xf>
    <xf numFmtId="0" fontId="13" fillId="34" borderId="21" xfId="0" applyNumberFormat="1" applyFont="1" applyFill="1" applyBorder="1" applyAlignment="1" applyProtection="1">
      <alignment horizontal="center" vertical="center"/>
      <protection/>
    </xf>
    <xf numFmtId="0" fontId="13" fillId="34" borderId="64" xfId="0" applyNumberFormat="1" applyFont="1" applyFill="1" applyBorder="1" applyAlignment="1" applyProtection="1">
      <alignment horizontal="center" vertical="top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34" borderId="65" xfId="0" applyNumberFormat="1" applyFont="1" applyFill="1" applyBorder="1" applyAlignment="1" applyProtection="1">
      <alignment horizontal="center" vertical="center"/>
      <protection/>
    </xf>
    <xf numFmtId="0" fontId="6" fillId="34" borderId="66" xfId="0" applyNumberFormat="1" applyFont="1" applyFill="1" applyBorder="1" applyAlignment="1" applyProtection="1">
      <alignment vertical="top"/>
      <protection/>
    </xf>
    <xf numFmtId="0" fontId="12" fillId="0" borderId="55" xfId="0" applyNumberFormat="1" applyFont="1" applyFill="1" applyBorder="1" applyAlignment="1" applyProtection="1">
      <alignment vertical="top"/>
      <protection/>
    </xf>
    <xf numFmtId="0" fontId="12" fillId="0" borderId="43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top"/>
      <protection/>
    </xf>
    <xf numFmtId="0" fontId="13" fillId="0" borderId="20" xfId="0" applyNumberFormat="1" applyFont="1" applyFill="1" applyBorder="1" applyAlignment="1" applyProtection="1">
      <alignment vertical="top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34" borderId="34" xfId="0" applyNumberFormat="1" applyFont="1" applyFill="1" applyBorder="1" applyAlignment="1" applyProtection="1">
      <alignment vertical="center"/>
      <protection/>
    </xf>
    <xf numFmtId="0" fontId="12" fillId="0" borderId="29" xfId="0" applyNumberFormat="1" applyFont="1" applyFill="1" applyBorder="1" applyAlignment="1" applyProtection="1">
      <alignment vertical="center"/>
      <protection/>
    </xf>
    <xf numFmtId="0" fontId="12" fillId="34" borderId="56" xfId="0" applyNumberFormat="1" applyFont="1" applyFill="1" applyBorder="1" applyAlignment="1" applyProtection="1">
      <alignment vertical="center"/>
      <protection/>
    </xf>
    <xf numFmtId="0" fontId="12" fillId="0" borderId="67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34" borderId="49" xfId="0" applyNumberFormat="1" applyFont="1" applyFill="1" applyBorder="1" applyAlignment="1" applyProtection="1">
      <alignment horizontal="center" vertical="center"/>
      <protection/>
    </xf>
    <xf numFmtId="0" fontId="7" fillId="34" borderId="65" xfId="0" applyNumberFormat="1" applyFont="1" applyFill="1" applyBorder="1" applyAlignment="1" applyProtection="1">
      <alignment vertical="center"/>
      <protection/>
    </xf>
    <xf numFmtId="0" fontId="7" fillId="0" borderId="41" xfId="0" applyNumberFormat="1" applyFont="1" applyFill="1" applyBorder="1" applyAlignment="1" applyProtection="1">
      <alignment vertical="center"/>
      <protection/>
    </xf>
    <xf numFmtId="0" fontId="12" fillId="34" borderId="49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7" fillId="34" borderId="49" xfId="0" applyNumberFormat="1" applyFont="1" applyFill="1" applyBorder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vertical="center"/>
      <protection/>
    </xf>
    <xf numFmtId="0" fontId="7" fillId="34" borderId="68" xfId="0" applyNumberFormat="1" applyFont="1" applyFill="1" applyBorder="1" applyAlignment="1" applyProtection="1">
      <alignment vertical="center"/>
      <protection/>
    </xf>
    <xf numFmtId="0" fontId="7" fillId="0" borderId="69" xfId="0" applyNumberFormat="1" applyFont="1" applyFill="1" applyBorder="1" applyAlignment="1" applyProtection="1">
      <alignment vertical="center"/>
      <protection/>
    </xf>
    <xf numFmtId="0" fontId="7" fillId="34" borderId="70" xfId="0" applyNumberFormat="1" applyFont="1" applyFill="1" applyBorder="1" applyAlignment="1" applyProtection="1">
      <alignment vertical="center"/>
      <protection/>
    </xf>
    <xf numFmtId="0" fontId="12" fillId="34" borderId="32" xfId="0" applyNumberFormat="1" applyFont="1" applyFill="1" applyBorder="1" applyAlignment="1" applyProtection="1">
      <alignment vertical="center"/>
      <protection/>
    </xf>
    <xf numFmtId="0" fontId="7" fillId="34" borderId="32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7" fillId="34" borderId="56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34" borderId="38" xfId="0" applyNumberFormat="1" applyFont="1" applyFill="1" applyBorder="1" applyAlignment="1" applyProtection="1">
      <alignment horizontal="center" vertical="center"/>
      <protection/>
    </xf>
    <xf numFmtId="0" fontId="12" fillId="0" borderId="31" xfId="0" applyNumberFormat="1" applyFont="1" applyFill="1" applyBorder="1" applyAlignment="1" applyProtection="1">
      <alignment horizontal="center" vertical="center"/>
      <protection/>
    </xf>
    <xf numFmtId="0" fontId="12" fillId="34" borderId="53" xfId="0" applyNumberFormat="1" applyFont="1" applyFill="1" applyBorder="1" applyAlignment="1" applyProtection="1">
      <alignment horizontal="center" vertical="center"/>
      <protection/>
    </xf>
    <xf numFmtId="0" fontId="12" fillId="32" borderId="58" xfId="0" applyNumberFormat="1" applyFont="1" applyFill="1" applyBorder="1" applyAlignment="1" applyProtection="1">
      <alignment horizontal="center" vertical="top" wrapText="1"/>
      <protection/>
    </xf>
    <xf numFmtId="0" fontId="13" fillId="32" borderId="58" xfId="0" applyNumberFormat="1" applyFont="1" applyFill="1" applyBorder="1" applyAlignment="1" applyProtection="1">
      <alignment horizontal="center" vertical="top"/>
      <protection/>
    </xf>
    <xf numFmtId="0" fontId="12" fillId="32" borderId="62" xfId="0" applyNumberFormat="1" applyFont="1" applyFill="1" applyBorder="1" applyAlignment="1" applyProtection="1">
      <alignment horizontal="center" vertical="top"/>
      <protection/>
    </xf>
    <xf numFmtId="0" fontId="12" fillId="32" borderId="61" xfId="0" applyNumberFormat="1" applyFont="1" applyFill="1" applyBorder="1" applyAlignment="1" applyProtection="1">
      <alignment horizontal="center" vertical="top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0" fontId="12" fillId="32" borderId="55" xfId="0" applyNumberFormat="1" applyFont="1" applyFill="1" applyBorder="1" applyAlignment="1" applyProtection="1">
      <alignment horizontal="center" vertical="top"/>
      <protection/>
    </xf>
    <xf numFmtId="0" fontId="12" fillId="32" borderId="54" xfId="0" applyNumberFormat="1" applyFont="1" applyFill="1" applyBorder="1" applyAlignment="1" applyProtection="1">
      <alignment horizontal="center" vertical="top"/>
      <protection/>
    </xf>
    <xf numFmtId="0" fontId="13" fillId="32" borderId="27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vertical="top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3" fillId="32" borderId="61" xfId="0" applyNumberFormat="1" applyFont="1" applyFill="1" applyBorder="1" applyAlignment="1" applyProtection="1">
      <alignment horizontal="left" vertical="top"/>
      <protection/>
    </xf>
    <xf numFmtId="0" fontId="13" fillId="32" borderId="27" xfId="0" applyNumberFormat="1" applyFont="1" applyFill="1" applyBorder="1" applyAlignment="1" applyProtection="1">
      <alignment horizontal="left" vertical="top" wrapText="1"/>
      <protection/>
    </xf>
    <xf numFmtId="0" fontId="12" fillId="32" borderId="24" xfId="0" applyNumberFormat="1" applyFont="1" applyFill="1" applyBorder="1" applyAlignment="1" applyProtection="1">
      <alignment horizontal="left" vertical="top"/>
      <protection/>
    </xf>
    <xf numFmtId="0" fontId="12" fillId="32" borderId="24" xfId="0" applyNumberFormat="1" applyFont="1" applyFill="1" applyBorder="1" applyAlignment="1" applyProtection="1">
      <alignment horizontal="left" vertical="top" wrapText="1"/>
      <protection/>
    </xf>
    <xf numFmtId="0" fontId="71" fillId="32" borderId="30" xfId="0" applyNumberFormat="1" applyFont="1" applyFill="1" applyBorder="1" applyAlignment="1" applyProtection="1">
      <alignment horizontal="center" vertical="top"/>
      <protection/>
    </xf>
    <xf numFmtId="0" fontId="71" fillId="32" borderId="19" xfId="0" applyNumberFormat="1" applyFont="1" applyFill="1" applyBorder="1" applyAlignment="1" applyProtection="1">
      <alignment horizontal="center" vertical="top"/>
      <protection/>
    </xf>
    <xf numFmtId="0" fontId="71" fillId="32" borderId="38" xfId="0" applyNumberFormat="1" applyFont="1" applyFill="1" applyBorder="1" applyAlignment="1" applyProtection="1">
      <alignment horizontal="center" vertical="top"/>
      <protection/>
    </xf>
    <xf numFmtId="0" fontId="71" fillId="32" borderId="25" xfId="0" applyNumberFormat="1" applyFont="1" applyFill="1" applyBorder="1" applyAlignment="1" applyProtection="1">
      <alignment horizontal="center" vertical="top"/>
      <protection/>
    </xf>
    <xf numFmtId="0" fontId="71" fillId="32" borderId="36" xfId="0" applyNumberFormat="1" applyFont="1" applyFill="1" applyBorder="1" applyAlignment="1" applyProtection="1">
      <alignment horizontal="center" vertical="top"/>
      <protection/>
    </xf>
    <xf numFmtId="0" fontId="72" fillId="32" borderId="30" xfId="0" applyNumberFormat="1" applyFont="1" applyFill="1" applyBorder="1" applyAlignment="1" applyProtection="1">
      <alignment horizontal="center" vertical="top"/>
      <protection/>
    </xf>
    <xf numFmtId="0" fontId="71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58" xfId="0" applyNumberFormat="1" applyFont="1" applyFill="1" applyBorder="1" applyAlignment="1" applyProtection="1">
      <alignment horizontal="center" vertical="top" wrapText="1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13" fillId="32" borderId="28" xfId="0" applyNumberFormat="1" applyFont="1" applyFill="1" applyBorder="1" applyAlignment="1" applyProtection="1">
      <alignment horizontal="center" vertical="top"/>
      <protection/>
    </xf>
    <xf numFmtId="0" fontId="11" fillId="0" borderId="0" xfId="53" applyNumberFormat="1" applyFont="1" applyFill="1" applyBorder="1" applyAlignment="1" applyProtection="1">
      <alignment horizontal="center" vertical="top"/>
      <protection/>
    </xf>
    <xf numFmtId="0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 vertical="top"/>
      <protection/>
    </xf>
    <xf numFmtId="0" fontId="23" fillId="0" borderId="0" xfId="53" applyNumberFormat="1" applyFont="1" applyFill="1" applyBorder="1" applyAlignment="1" applyProtection="1">
      <alignment horizontal="right" vertical="top"/>
      <protection/>
    </xf>
    <xf numFmtId="0" fontId="23" fillId="0" borderId="0" xfId="53" applyNumberFormat="1" applyFont="1" applyFill="1" applyBorder="1" applyAlignment="1" applyProtection="1">
      <alignment horizontal="left" vertical="top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9" xfId="0" applyNumberFormat="1" applyFont="1" applyFill="1" applyBorder="1" applyAlignment="1" applyProtection="1">
      <alignment horizontal="center" vertical="center" textRotation="90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5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54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7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72" xfId="0" applyNumberFormat="1" applyFont="1" applyFill="1" applyBorder="1" applyAlignment="1" applyProtection="1">
      <alignment horizontal="center" vertical="top" wrapText="1"/>
      <protection/>
    </xf>
    <xf numFmtId="0" fontId="16" fillId="0" borderId="72" xfId="0" applyNumberFormat="1" applyFont="1" applyFill="1" applyBorder="1" applyAlignment="1" applyProtection="1">
      <alignment vertical="top" wrapText="1"/>
      <protection/>
    </xf>
    <xf numFmtId="0" fontId="7" fillId="0" borderId="73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13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74" xfId="0" applyNumberFormat="1" applyFont="1" applyFill="1" applyBorder="1" applyAlignment="1" applyProtection="1">
      <alignment horizontal="center" vertical="center"/>
      <protection/>
    </xf>
    <xf numFmtId="0" fontId="13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 textRotation="90"/>
      <protection/>
    </xf>
    <xf numFmtId="0" fontId="10" fillId="0" borderId="23" xfId="0" applyNumberFormat="1" applyFont="1" applyFill="1" applyBorder="1" applyAlignment="1" applyProtection="1">
      <alignment horizontal="center" vertical="center" textRotation="90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7" fillId="0" borderId="75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73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5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76" xfId="0" applyNumberFormat="1" applyFont="1" applyFill="1" applyBorder="1" applyAlignment="1" applyProtection="1">
      <alignment horizontal="center" vertical="center" textRotation="90"/>
      <protection/>
    </xf>
    <xf numFmtId="0" fontId="10" fillId="0" borderId="67" xfId="0" applyNumberFormat="1" applyFont="1" applyFill="1" applyBorder="1" applyAlignment="1" applyProtection="1">
      <alignment horizontal="center" vertical="center" textRotation="90"/>
      <protection/>
    </xf>
    <xf numFmtId="0" fontId="10" fillId="0" borderId="41" xfId="0" applyNumberFormat="1" applyFont="1" applyFill="1" applyBorder="1" applyAlignment="1" applyProtection="1">
      <alignment horizontal="center" vertical="center" textRotation="90"/>
      <protection/>
    </xf>
    <xf numFmtId="0" fontId="10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71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37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32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43" xfId="0" applyNumberFormat="1" applyFont="1" applyFill="1" applyBorder="1" applyAlignment="1" applyProtection="1">
      <alignment horizontal="center" vertical="center" wrapText="1"/>
      <protection/>
    </xf>
    <xf numFmtId="49" fontId="12" fillId="0" borderId="32" xfId="0" applyNumberFormat="1" applyFont="1" applyFill="1" applyBorder="1" applyAlignment="1" applyProtection="1">
      <alignment horizontal="center" vertical="center"/>
      <protection/>
    </xf>
    <xf numFmtId="49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32" xfId="0" applyNumberFormat="1" applyFont="1" applyFill="1" applyBorder="1" applyAlignment="1" applyProtection="1">
      <alignment horizontal="left" vertical="top"/>
      <protection/>
    </xf>
    <xf numFmtId="0" fontId="12" fillId="0" borderId="33" xfId="0" applyNumberFormat="1" applyFont="1" applyFill="1" applyBorder="1" applyAlignment="1" applyProtection="1">
      <alignment horizontal="left" vertical="top"/>
      <protection/>
    </xf>
    <xf numFmtId="0" fontId="12" fillId="0" borderId="43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vertical="top"/>
      <protection/>
    </xf>
    <xf numFmtId="0" fontId="12" fillId="0" borderId="33" xfId="0" applyNumberFormat="1" applyFont="1" applyFill="1" applyBorder="1" applyAlignment="1" applyProtection="1">
      <alignment vertical="top"/>
      <protection/>
    </xf>
    <xf numFmtId="0" fontId="12" fillId="0" borderId="43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43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NumberFormat="1" applyFont="1" applyFill="1" applyBorder="1" applyAlignment="1" applyProtection="1">
      <alignment vertical="top" wrapText="1"/>
      <protection/>
    </xf>
    <xf numFmtId="0" fontId="12" fillId="0" borderId="33" xfId="0" applyNumberFormat="1" applyFont="1" applyFill="1" applyBorder="1" applyAlignment="1" applyProtection="1">
      <alignment vertical="top" wrapText="1"/>
      <protection/>
    </xf>
    <xf numFmtId="0" fontId="12" fillId="0" borderId="43" xfId="0" applyNumberFormat="1" applyFont="1" applyFill="1" applyBorder="1" applyAlignment="1" applyProtection="1">
      <alignment vertical="top" wrapText="1"/>
      <protection/>
    </xf>
    <xf numFmtId="0" fontId="18" fillId="0" borderId="74" xfId="0" applyNumberFormat="1" applyFont="1" applyFill="1" applyBorder="1" applyAlignment="1" applyProtection="1">
      <alignment horizontal="center" vertical="top" wrapText="1"/>
      <protection/>
    </xf>
    <xf numFmtId="0" fontId="18" fillId="0" borderId="77" xfId="0" applyNumberFormat="1" applyFont="1" applyFill="1" applyBorder="1" applyAlignment="1" applyProtection="1">
      <alignment horizontal="center" vertical="top" wrapText="1"/>
      <protection/>
    </xf>
    <xf numFmtId="0" fontId="18" fillId="0" borderId="78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4" fillId="0" borderId="6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top" wrapText="1"/>
      <protection/>
    </xf>
    <xf numFmtId="0" fontId="12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textRotation="90"/>
      <protection/>
    </xf>
    <xf numFmtId="0" fontId="4" fillId="0" borderId="13" xfId="0" applyNumberFormat="1" applyFont="1" applyFill="1" applyBorder="1" applyAlignment="1" applyProtection="1">
      <alignment horizontal="center" vertical="center" textRotation="90"/>
      <protection/>
    </xf>
    <xf numFmtId="0" fontId="4" fillId="0" borderId="19" xfId="0" applyNumberFormat="1" applyFont="1" applyFill="1" applyBorder="1" applyAlignment="1" applyProtection="1">
      <alignment horizontal="center" vertical="center" textRotation="90"/>
      <protection/>
    </xf>
    <xf numFmtId="0" fontId="18" fillId="0" borderId="70" xfId="0" applyNumberFormat="1" applyFont="1" applyFill="1" applyBorder="1" applyAlignment="1" applyProtection="1">
      <alignment horizontal="center" vertical="top" wrapText="1"/>
      <protection/>
    </xf>
    <xf numFmtId="0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7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horizontal="center" vertical="top" wrapText="1"/>
      <protection/>
    </xf>
    <xf numFmtId="0" fontId="13" fillId="0" borderId="57" xfId="0" applyNumberFormat="1" applyFont="1" applyFill="1" applyBorder="1" applyAlignment="1" applyProtection="1">
      <alignment horizontal="center" vertical="top"/>
      <protection/>
    </xf>
    <xf numFmtId="0" fontId="13" fillId="0" borderId="52" xfId="0" applyNumberFormat="1" applyFont="1" applyFill="1" applyBorder="1" applyAlignment="1" applyProtection="1">
      <alignment horizontal="center" vertical="top"/>
      <protection/>
    </xf>
    <xf numFmtId="0" fontId="12" fillId="0" borderId="64" xfId="0" applyNumberFormat="1" applyFont="1" applyFill="1" applyBorder="1" applyAlignment="1" applyProtection="1">
      <alignment horizontal="center" vertical="top"/>
      <protection/>
    </xf>
    <xf numFmtId="0" fontId="12" fillId="0" borderId="66" xfId="0" applyNumberFormat="1" applyFont="1" applyFill="1" applyBorder="1" applyAlignment="1" applyProtection="1">
      <alignment horizontal="center" vertical="top"/>
      <protection/>
    </xf>
    <xf numFmtId="0" fontId="12" fillId="34" borderId="79" xfId="0" applyNumberFormat="1" applyFont="1" applyFill="1" applyBorder="1" applyAlignment="1" applyProtection="1">
      <alignment horizontal="center" vertical="center"/>
      <protection/>
    </xf>
    <xf numFmtId="0" fontId="12" fillId="34" borderId="34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Fill="1" applyBorder="1" applyAlignment="1" applyProtection="1">
      <alignment horizontal="center" vertical="top"/>
      <protection/>
    </xf>
    <xf numFmtId="0" fontId="12" fillId="0" borderId="53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>
      <alignment horizontal="left" vertical="center" wrapText="1"/>
      <protection/>
    </xf>
    <xf numFmtId="0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1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64" xfId="0" applyNumberFormat="1" applyFont="1" applyFill="1" applyBorder="1" applyAlignment="1" applyProtection="1">
      <alignment horizontal="center" vertical="center" wrapText="1"/>
      <protection/>
    </xf>
    <xf numFmtId="0" fontId="13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34" xfId="0" applyNumberFormat="1" applyFont="1" applyFill="1" applyBorder="1" applyAlignment="1" applyProtection="1">
      <alignment horizontal="center" vertical="center" wrapText="1"/>
      <protection/>
    </xf>
    <xf numFmtId="0" fontId="73" fillId="0" borderId="32" xfId="0" applyNumberFormat="1" applyFont="1" applyFill="1" applyBorder="1" applyAlignment="1" applyProtection="1">
      <alignment horizontal="left" vertical="center" wrapText="1"/>
      <protection/>
    </xf>
    <xf numFmtId="0" fontId="73" fillId="0" borderId="33" xfId="0" applyNumberFormat="1" applyFont="1" applyFill="1" applyBorder="1" applyAlignment="1" applyProtection="1">
      <alignment horizontal="left" vertical="center" wrapText="1"/>
      <protection/>
    </xf>
    <xf numFmtId="0" fontId="73" fillId="0" borderId="34" xfId="0" applyNumberFormat="1" applyFont="1" applyFill="1" applyBorder="1" applyAlignment="1" applyProtection="1">
      <alignment horizontal="left" vertical="center" wrapText="1"/>
      <protection/>
    </xf>
    <xf numFmtId="0" fontId="22" fillId="0" borderId="32" xfId="0" applyNumberFormat="1" applyFont="1" applyFill="1" applyBorder="1" applyAlignment="1" applyProtection="1">
      <alignment horizontal="left" vertical="center" wrapText="1"/>
      <protection/>
    </xf>
    <xf numFmtId="0" fontId="22" fillId="0" borderId="33" xfId="0" applyNumberFormat="1" applyFont="1" applyFill="1" applyBorder="1" applyAlignment="1" applyProtection="1">
      <alignment horizontal="left" vertical="center" wrapText="1"/>
      <protection/>
    </xf>
    <xf numFmtId="0" fontId="22" fillId="0" borderId="34" xfId="0" applyNumberFormat="1" applyFont="1" applyFill="1" applyBorder="1" applyAlignment="1" applyProtection="1">
      <alignment horizontal="left" vertical="center" wrapText="1"/>
      <protection/>
    </xf>
    <xf numFmtId="0" fontId="12" fillId="0" borderId="32" xfId="0" applyNumberFormat="1" applyFont="1" applyFill="1" applyBorder="1" applyAlignment="1" applyProtection="1">
      <alignment horizontal="left" vertical="center" wrapText="1"/>
      <protection/>
    </xf>
    <xf numFmtId="0" fontId="12" fillId="0" borderId="33" xfId="0" applyNumberFormat="1" applyFont="1" applyFill="1" applyBorder="1" applyAlignment="1" applyProtection="1">
      <alignment horizontal="left" vertical="center" wrapText="1"/>
      <protection/>
    </xf>
    <xf numFmtId="0" fontId="12" fillId="0" borderId="34" xfId="0" applyNumberFormat="1" applyFont="1" applyFill="1" applyBorder="1" applyAlignment="1" applyProtection="1">
      <alignment horizontal="left" vertical="center" wrapText="1"/>
      <protection/>
    </xf>
    <xf numFmtId="0" fontId="23" fillId="0" borderId="59" xfId="0" applyNumberFormat="1" applyFont="1" applyFill="1" applyBorder="1" applyAlignment="1" applyProtection="1">
      <alignment horizontal="left" vertical="center" wrapText="1"/>
      <protection/>
    </xf>
    <xf numFmtId="0" fontId="23" fillId="0" borderId="78" xfId="0" applyNumberFormat="1" applyFont="1" applyFill="1" applyBorder="1" applyAlignment="1" applyProtection="1">
      <alignment horizontal="left" vertical="center" wrapText="1"/>
      <protection/>
    </xf>
    <xf numFmtId="0" fontId="23" fillId="0" borderId="77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 horizontal="left" vertical="top"/>
      <protection/>
    </xf>
    <xf numFmtId="0" fontId="25" fillId="0" borderId="0" xfId="55" applyFont="1" applyBorder="1" applyAlignment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Уч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25"/>
  <sheetViews>
    <sheetView zoomScalePageLayoutView="0" workbookViewId="0" topLeftCell="A1">
      <selection activeCell="BD17" sqref="BD17"/>
    </sheetView>
  </sheetViews>
  <sheetFormatPr defaultColWidth="9.140625" defaultRowHeight="12.75"/>
  <cols>
    <col min="1" max="1" width="0.5625" style="309" customWidth="1"/>
    <col min="2" max="2" width="1.8515625" style="309" customWidth="1"/>
    <col min="3" max="4" width="2.421875" style="309" customWidth="1"/>
    <col min="5" max="5" width="2.57421875" style="309" customWidth="1"/>
    <col min="6" max="6" width="2.140625" style="309" customWidth="1"/>
    <col min="7" max="9" width="2.421875" style="309" customWidth="1"/>
    <col min="10" max="10" width="2.00390625" style="309" customWidth="1"/>
    <col min="11" max="11" width="2.421875" style="309" customWidth="1"/>
    <col min="12" max="12" width="2.57421875" style="309" customWidth="1"/>
    <col min="13" max="14" width="2.421875" style="309" customWidth="1"/>
    <col min="15" max="15" width="1.7109375" style="309" customWidth="1"/>
    <col min="16" max="16" width="2.421875" style="309" customWidth="1"/>
    <col min="17" max="18" width="2.57421875" style="309" customWidth="1"/>
    <col min="19" max="19" width="1.8515625" style="309" customWidth="1"/>
    <col min="20" max="22" width="2.421875" style="309" customWidth="1"/>
    <col min="23" max="23" width="2.00390625" style="309" customWidth="1"/>
    <col min="24" max="24" width="2.57421875" style="309" customWidth="1"/>
    <col min="25" max="25" width="2.421875" style="309" customWidth="1"/>
    <col min="26" max="26" width="2.57421875" style="309" customWidth="1"/>
    <col min="27" max="27" width="2.140625" style="309" customWidth="1"/>
    <col min="28" max="29" width="2.421875" style="309" customWidth="1"/>
    <col min="30" max="31" width="2.57421875" style="309" customWidth="1"/>
    <col min="32" max="32" width="2.28125" style="309" customWidth="1"/>
    <col min="33" max="33" width="2.421875" style="309" customWidth="1"/>
    <col min="34" max="34" width="2.8515625" style="309" customWidth="1"/>
    <col min="35" max="35" width="2.421875" style="309" customWidth="1"/>
    <col min="36" max="36" width="2.140625" style="309" customWidth="1"/>
    <col min="37" max="37" width="2.57421875" style="309" customWidth="1"/>
    <col min="38" max="38" width="2.421875" style="309" customWidth="1"/>
    <col min="39" max="39" width="2.57421875" style="309" customWidth="1"/>
    <col min="40" max="40" width="2.00390625" style="309" customWidth="1"/>
    <col min="41" max="41" width="1.8515625" style="309" hidden="1" customWidth="1"/>
    <col min="42" max="42" width="2.421875" style="309" hidden="1" customWidth="1"/>
    <col min="43" max="44" width="2.421875" style="309" customWidth="1"/>
    <col min="45" max="45" width="2.57421875" style="309" customWidth="1"/>
    <col min="46" max="46" width="2.00390625" style="309" customWidth="1"/>
    <col min="47" max="47" width="4.00390625" style="309" customWidth="1"/>
    <col min="48" max="48" width="2.7109375" style="309" customWidth="1"/>
    <col min="49" max="49" width="2.8515625" style="309" customWidth="1"/>
    <col min="50" max="50" width="2.57421875" style="309" customWidth="1"/>
    <col min="51" max="51" width="2.8515625" style="309" customWidth="1"/>
    <col min="52" max="52" width="3.28125" style="309" customWidth="1"/>
    <col min="53" max="53" width="3.140625" style="309" hidden="1" customWidth="1"/>
    <col min="54" max="54" width="3.421875" style="309" customWidth="1"/>
    <col min="55" max="55" width="25.57421875" style="309" customWidth="1"/>
    <col min="56" max="56" width="26.421875" style="309" customWidth="1"/>
    <col min="57" max="57" width="25.421875" style="309" customWidth="1"/>
    <col min="58" max="58" width="14.57421875" style="309" customWidth="1"/>
    <col min="59" max="59" width="16.140625" style="309" customWidth="1"/>
    <col min="60" max="16384" width="9.140625" style="309" customWidth="1"/>
  </cols>
  <sheetData>
    <row r="2" spans="8:55" ht="25.5" customHeight="1">
      <c r="H2" s="451" t="s">
        <v>288</v>
      </c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51"/>
      <c r="AZ2" s="451"/>
      <c r="BA2" s="451"/>
      <c r="BB2" s="451"/>
      <c r="BC2" s="310"/>
    </row>
    <row r="3" spans="8:54" ht="39.75" customHeight="1">
      <c r="H3" s="452" t="s">
        <v>289</v>
      </c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</row>
    <row r="4" spans="2:55" ht="18" customHeight="1">
      <c r="B4" s="453" t="s">
        <v>298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453" t="s">
        <v>290</v>
      </c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314"/>
    </row>
    <row r="5" spans="2:55" ht="18" customHeight="1">
      <c r="B5" s="454" t="s">
        <v>305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454" t="s">
        <v>291</v>
      </c>
      <c r="AL5" s="454"/>
      <c r="AM5" s="454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  <c r="BB5" s="454"/>
      <c r="BC5" s="315"/>
    </row>
    <row r="6" spans="2:55" ht="18" customHeight="1">
      <c r="B6" s="455" t="s">
        <v>299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455" t="s">
        <v>292</v>
      </c>
      <c r="AL6" s="455"/>
      <c r="AM6" s="455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316"/>
    </row>
    <row r="7" spans="2:54" ht="42.75" customHeight="1">
      <c r="B7" s="456" t="s">
        <v>320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456" t="s">
        <v>320</v>
      </c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</row>
    <row r="8" spans="8:55" ht="30.75" customHeight="1">
      <c r="H8" s="317"/>
      <c r="I8" s="317"/>
      <c r="J8" s="311"/>
      <c r="K8" s="452" t="s">
        <v>293</v>
      </c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318"/>
    </row>
    <row r="9" spans="2:56" ht="25.5" customHeight="1">
      <c r="B9" s="457"/>
      <c r="C9" s="457"/>
      <c r="D9" s="24"/>
      <c r="E9" s="24"/>
      <c r="F9" s="24"/>
      <c r="G9" s="24"/>
      <c r="H9" s="24"/>
      <c r="I9" s="24"/>
      <c r="J9" s="320"/>
      <c r="K9" s="458" t="s">
        <v>58</v>
      </c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458"/>
      <c r="Y9" s="458"/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321"/>
      <c r="BD9" s="24"/>
    </row>
    <row r="10" spans="2:56" ht="24" customHeight="1">
      <c r="B10" s="457"/>
      <c r="C10" s="457"/>
      <c r="D10" s="48"/>
      <c r="E10" s="48"/>
      <c r="F10" s="48"/>
      <c r="G10" s="48"/>
      <c r="H10" s="24"/>
      <c r="I10" s="24"/>
      <c r="J10" s="318"/>
      <c r="K10" s="453" t="s">
        <v>295</v>
      </c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321"/>
      <c r="BD10" s="48"/>
    </row>
    <row r="11" spans="2:55" ht="28.5" customHeight="1">
      <c r="B11" s="459"/>
      <c r="C11" s="459"/>
      <c r="D11" s="47"/>
      <c r="E11" s="47"/>
      <c r="F11" s="47"/>
      <c r="G11" s="47"/>
      <c r="H11" s="47"/>
      <c r="I11" s="47"/>
      <c r="J11" s="321"/>
      <c r="K11" s="458" t="s">
        <v>321</v>
      </c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8"/>
      <c r="AV11" s="458"/>
      <c r="AW11" s="458"/>
      <c r="AX11" s="458"/>
      <c r="AY11" s="458"/>
      <c r="AZ11" s="458"/>
      <c r="BA11" s="458"/>
      <c r="BB11" s="458"/>
      <c r="BC11" s="311"/>
    </row>
    <row r="12" spans="2:57" ht="30" customHeight="1">
      <c r="B12" s="457"/>
      <c r="C12" s="457"/>
      <c r="D12" s="46"/>
      <c r="E12" s="46"/>
      <c r="F12" s="46"/>
      <c r="G12" s="46"/>
      <c r="H12" s="25"/>
      <c r="I12" s="25"/>
      <c r="J12" s="318"/>
      <c r="K12" s="453" t="s">
        <v>322</v>
      </c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3"/>
      <c r="AW12" s="453"/>
      <c r="AX12" s="453"/>
      <c r="AY12" s="453"/>
      <c r="AZ12" s="453"/>
      <c r="BA12" s="453"/>
      <c r="BB12" s="453"/>
      <c r="BC12" s="314"/>
      <c r="BD12" s="46"/>
      <c r="BE12" s="25"/>
    </row>
    <row r="13" spans="2:57" ht="22.5" customHeight="1">
      <c r="B13" s="319"/>
      <c r="C13" s="319"/>
      <c r="D13" s="46"/>
      <c r="E13" s="46"/>
      <c r="F13" s="46"/>
      <c r="G13" s="46"/>
      <c r="H13" s="25"/>
      <c r="I13" s="25"/>
      <c r="J13" s="318"/>
      <c r="K13" s="458" t="s">
        <v>296</v>
      </c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318"/>
      <c r="BD13" s="46"/>
      <c r="BE13" s="25"/>
    </row>
    <row r="14" spans="2:57" ht="24.75" customHeight="1">
      <c r="B14" s="457"/>
      <c r="C14" s="457"/>
      <c r="D14" s="46"/>
      <c r="E14" s="46"/>
      <c r="F14" s="46"/>
      <c r="G14" s="46"/>
      <c r="H14" s="46"/>
      <c r="I14" s="25"/>
      <c r="J14" s="313"/>
      <c r="K14" s="458" t="s">
        <v>294</v>
      </c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318"/>
      <c r="BD14" s="46"/>
      <c r="BE14" s="46"/>
    </row>
    <row r="15" spans="4:55" ht="27.75" customHeight="1">
      <c r="D15" s="322"/>
      <c r="E15" s="322"/>
      <c r="F15" s="322"/>
      <c r="G15" s="322"/>
      <c r="H15" s="322"/>
      <c r="I15" s="322"/>
      <c r="J15" s="313"/>
      <c r="K15" s="458" t="s">
        <v>323</v>
      </c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318"/>
    </row>
    <row r="16" spans="10:55" ht="32.25" customHeight="1">
      <c r="J16" s="318"/>
      <c r="K16" s="458" t="s">
        <v>301</v>
      </c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318"/>
    </row>
    <row r="17" spans="5:55" ht="26.25" customHeight="1">
      <c r="E17" s="323"/>
      <c r="F17" s="323"/>
      <c r="J17" s="316"/>
      <c r="K17" s="454" t="s">
        <v>324</v>
      </c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316"/>
    </row>
    <row r="18" spans="5:54" ht="26.25" customHeight="1">
      <c r="E18" s="323"/>
      <c r="F18" s="323"/>
      <c r="I18" s="316"/>
      <c r="J18" s="316"/>
      <c r="K18" s="454" t="s">
        <v>297</v>
      </c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</row>
    <row r="19" spans="2:54" ht="12.75"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</row>
    <row r="21" spans="7:13" ht="12.75">
      <c r="G21" s="323"/>
      <c r="H21" s="323"/>
      <c r="I21" s="323"/>
      <c r="J21" s="323"/>
      <c r="K21" s="323"/>
      <c r="L21" s="323"/>
      <c r="M21" s="323"/>
    </row>
    <row r="22" spans="7:13" ht="12.75">
      <c r="G22" s="323"/>
      <c r="H22" s="323"/>
      <c r="I22" s="323"/>
      <c r="J22" s="323"/>
      <c r="K22" s="323"/>
      <c r="L22" s="323"/>
      <c r="M22" s="323"/>
    </row>
    <row r="23" spans="7:13" ht="12.75">
      <c r="G23" s="323"/>
      <c r="H23" s="323"/>
      <c r="I23" s="323"/>
      <c r="J23" s="323"/>
      <c r="K23" s="323"/>
      <c r="L23" s="323"/>
      <c r="M23" s="323"/>
    </row>
    <row r="24" spans="7:13" ht="12.75">
      <c r="G24" s="323"/>
      <c r="H24" s="323"/>
      <c r="I24" s="323"/>
      <c r="J24" s="323"/>
      <c r="K24" s="323"/>
      <c r="L24" s="323"/>
      <c r="M24" s="323"/>
    </row>
    <row r="25" spans="7:13" ht="12.75">
      <c r="G25" s="323"/>
      <c r="H25" s="323"/>
      <c r="I25" s="323"/>
      <c r="J25" s="323"/>
      <c r="K25" s="323"/>
      <c r="L25" s="323"/>
      <c r="M25" s="323"/>
    </row>
  </sheetData>
  <sheetProtection/>
  <mergeCells count="26">
    <mergeCell ref="K16:BB16"/>
    <mergeCell ref="K17:BB17"/>
    <mergeCell ref="K18:BB18"/>
    <mergeCell ref="B4:S4"/>
    <mergeCell ref="B5:S5"/>
    <mergeCell ref="B6:S6"/>
    <mergeCell ref="B7:S7"/>
    <mergeCell ref="B12:C12"/>
    <mergeCell ref="K12:BB12"/>
    <mergeCell ref="K13:BB13"/>
    <mergeCell ref="B14:C14"/>
    <mergeCell ref="K14:BB14"/>
    <mergeCell ref="K15:BB15"/>
    <mergeCell ref="K8:BB8"/>
    <mergeCell ref="B9:C9"/>
    <mergeCell ref="K9:BB9"/>
    <mergeCell ref="B10:C10"/>
    <mergeCell ref="K10:BB10"/>
    <mergeCell ref="B11:C11"/>
    <mergeCell ref="K11:BB11"/>
    <mergeCell ref="H2:BB2"/>
    <mergeCell ref="H3:BB3"/>
    <mergeCell ref="AK4:BB4"/>
    <mergeCell ref="AK5:BB5"/>
    <mergeCell ref="AK6:BB6"/>
    <mergeCell ref="AK7:BB7"/>
  </mergeCells>
  <printOptions/>
  <pageMargins left="0.984251968503937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1"/>
  <sheetViews>
    <sheetView zoomScale="115" zoomScaleNormal="115" zoomScalePageLayoutView="0" workbookViewId="0" topLeftCell="A5">
      <selection activeCell="AX32" sqref="AX32"/>
    </sheetView>
  </sheetViews>
  <sheetFormatPr defaultColWidth="9.140625" defaultRowHeight="12.75"/>
  <cols>
    <col min="1" max="1" width="0.5625" style="1" customWidth="1"/>
    <col min="2" max="2" width="2.00390625" style="1" customWidth="1"/>
    <col min="3" max="3" width="2.140625" style="1" customWidth="1"/>
    <col min="4" max="4" width="2.421875" style="1" customWidth="1"/>
    <col min="5" max="5" width="2.28125" style="1" customWidth="1"/>
    <col min="6" max="6" width="2.140625" style="1" customWidth="1"/>
    <col min="7" max="7" width="2.7109375" style="1" customWidth="1"/>
    <col min="8" max="9" width="2.28125" style="1" customWidth="1"/>
    <col min="10" max="10" width="2.140625" style="1" customWidth="1"/>
    <col min="11" max="11" width="2.00390625" style="1" customWidth="1"/>
    <col min="12" max="12" width="1.8515625" style="1" customWidth="1"/>
    <col min="13" max="13" width="2.421875" style="1" customWidth="1"/>
    <col min="14" max="16" width="2.140625" style="1" customWidth="1"/>
    <col min="17" max="17" width="2.421875" style="1" customWidth="1"/>
    <col min="18" max="18" width="2.00390625" style="1" customWidth="1"/>
    <col min="19" max="19" width="2.28125" style="1" customWidth="1"/>
    <col min="20" max="20" width="2.00390625" style="1" customWidth="1"/>
    <col min="21" max="21" width="2.421875" style="1" customWidth="1"/>
    <col min="22" max="22" width="2.140625" style="1" customWidth="1"/>
    <col min="23" max="24" width="2.421875" style="1" customWidth="1"/>
    <col min="25" max="25" width="2.28125" style="1" customWidth="1"/>
    <col min="26" max="26" width="2.421875" style="1" customWidth="1"/>
    <col min="27" max="28" width="2.28125" style="1" customWidth="1"/>
    <col min="29" max="29" width="2.421875" style="1" customWidth="1"/>
    <col min="30" max="30" width="2.140625" style="1" customWidth="1"/>
    <col min="31" max="32" width="2.421875" style="1" customWidth="1"/>
    <col min="33" max="33" width="2.00390625" style="1" customWidth="1"/>
    <col min="34" max="35" width="2.28125" style="1" customWidth="1"/>
    <col min="36" max="36" width="2.57421875" style="1" customWidth="1"/>
    <col min="37" max="37" width="2.140625" style="1" customWidth="1"/>
    <col min="38" max="39" width="2.421875" style="1" customWidth="1"/>
    <col min="40" max="40" width="2.57421875" style="1" customWidth="1"/>
    <col min="41" max="41" width="2.28125" style="1" customWidth="1"/>
    <col min="42" max="42" width="1.8515625" style="1" customWidth="1"/>
    <col min="43" max="43" width="2.421875" style="1" customWidth="1"/>
    <col min="44" max="44" width="2.7109375" style="1" customWidth="1"/>
    <col min="45" max="45" width="2.421875" style="1" customWidth="1"/>
    <col min="46" max="46" width="2.140625" style="1" customWidth="1"/>
    <col min="47" max="47" width="2.57421875" style="1" customWidth="1"/>
    <col min="48" max="48" width="2.421875" style="1" customWidth="1"/>
    <col min="49" max="49" width="2.57421875" style="1" customWidth="1"/>
    <col min="50" max="50" width="2.00390625" style="1" customWidth="1"/>
    <col min="51" max="51" width="1.8515625" style="1" customWidth="1"/>
    <col min="52" max="54" width="2.140625" style="1" customWidth="1"/>
    <col min="55" max="55" width="2.00390625" style="1" customWidth="1"/>
    <col min="56" max="56" width="3.57421875" style="1" customWidth="1"/>
    <col min="57" max="57" width="2.7109375" style="1" customWidth="1"/>
    <col min="58" max="58" width="3.140625" style="1" customWidth="1"/>
    <col min="59" max="60" width="2.8515625" style="1" customWidth="1"/>
    <col min="61" max="61" width="2.00390625" style="1" customWidth="1"/>
    <col min="62" max="62" width="2.57421875" style="1" customWidth="1"/>
    <col min="63" max="63" width="3.7109375" style="1" customWidth="1"/>
    <col min="64" max="67" width="2.00390625" style="1" customWidth="1"/>
    <col min="68" max="16384" width="9.140625" style="1" customWidth="1"/>
  </cols>
  <sheetData>
    <row r="1" spans="2:63" ht="15.75">
      <c r="B1" s="69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</row>
    <row r="3" spans="2:63" ht="16.5" customHeight="1">
      <c r="B3" s="2"/>
      <c r="N3" s="5"/>
      <c r="O3" s="5"/>
      <c r="P3" s="5"/>
      <c r="Q3" s="5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18"/>
      <c r="BB3" s="16"/>
      <c r="BC3" s="16"/>
      <c r="BD3" s="17"/>
      <c r="BE3" s="17"/>
      <c r="BF3" s="17"/>
      <c r="BG3" s="17"/>
      <c r="BH3" s="17"/>
      <c r="BI3" s="17"/>
      <c r="BJ3" s="17"/>
      <c r="BK3" s="17"/>
    </row>
    <row r="4" spans="2:63" ht="16.5" customHeight="1">
      <c r="B4" s="2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16"/>
      <c r="BB4" s="16"/>
      <c r="BC4" s="16"/>
      <c r="BD4" s="17"/>
      <c r="BE4" s="17"/>
      <c r="BF4" s="17"/>
      <c r="BG4" s="17"/>
      <c r="BH4" s="17"/>
      <c r="BI4" s="17"/>
      <c r="BJ4" s="17"/>
      <c r="BK4" s="17"/>
    </row>
    <row r="5" spans="1:63" ht="49.5" customHeight="1" thickBot="1">
      <c r="A5" s="477" t="s">
        <v>108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80" t="s">
        <v>107</v>
      </c>
      <c r="BD5" s="480"/>
      <c r="BE5" s="480"/>
      <c r="BF5" s="480"/>
      <c r="BG5" s="480"/>
      <c r="BH5" s="480"/>
      <c r="BI5" s="480"/>
      <c r="BJ5" s="480"/>
      <c r="BK5" s="481"/>
    </row>
    <row r="6" spans="1:64" ht="12.75" customHeight="1">
      <c r="A6" s="494" t="s">
        <v>112</v>
      </c>
      <c r="B6" s="495"/>
      <c r="C6" s="466" t="s">
        <v>0</v>
      </c>
      <c r="D6" s="466"/>
      <c r="E6" s="466"/>
      <c r="F6" s="467"/>
      <c r="G6" s="462" t="s">
        <v>220</v>
      </c>
      <c r="H6" s="465" t="s">
        <v>1</v>
      </c>
      <c r="I6" s="466"/>
      <c r="J6" s="467"/>
      <c r="K6" s="462" t="s">
        <v>221</v>
      </c>
      <c r="L6" s="465" t="s">
        <v>11</v>
      </c>
      <c r="M6" s="466"/>
      <c r="N6" s="466"/>
      <c r="O6" s="467"/>
      <c r="P6" s="465" t="s">
        <v>2</v>
      </c>
      <c r="Q6" s="466"/>
      <c r="R6" s="466"/>
      <c r="S6" s="467"/>
      <c r="T6" s="462" t="s">
        <v>222</v>
      </c>
      <c r="U6" s="465" t="s">
        <v>3</v>
      </c>
      <c r="V6" s="466"/>
      <c r="W6" s="467"/>
      <c r="X6" s="462" t="s">
        <v>223</v>
      </c>
      <c r="Y6" s="465" t="s">
        <v>4</v>
      </c>
      <c r="Z6" s="466"/>
      <c r="AA6" s="467"/>
      <c r="AB6" s="462" t="s">
        <v>224</v>
      </c>
      <c r="AC6" s="465" t="s">
        <v>5</v>
      </c>
      <c r="AD6" s="466"/>
      <c r="AE6" s="466"/>
      <c r="AF6" s="467"/>
      <c r="AG6" s="462" t="s">
        <v>225</v>
      </c>
      <c r="AH6" s="465" t="s">
        <v>6</v>
      </c>
      <c r="AI6" s="466"/>
      <c r="AJ6" s="467"/>
      <c r="AK6" s="462" t="s">
        <v>226</v>
      </c>
      <c r="AL6" s="465" t="s">
        <v>7</v>
      </c>
      <c r="AM6" s="466"/>
      <c r="AN6" s="466"/>
      <c r="AO6" s="467"/>
      <c r="AP6" s="465" t="s">
        <v>8</v>
      </c>
      <c r="AQ6" s="466"/>
      <c r="AR6" s="466"/>
      <c r="AS6" s="467"/>
      <c r="AT6" s="462" t="s">
        <v>227</v>
      </c>
      <c r="AU6" s="465" t="s">
        <v>9</v>
      </c>
      <c r="AV6" s="466"/>
      <c r="AW6" s="467"/>
      <c r="AX6" s="462" t="s">
        <v>228</v>
      </c>
      <c r="AY6" s="465" t="s">
        <v>12</v>
      </c>
      <c r="AZ6" s="466"/>
      <c r="BA6" s="466"/>
      <c r="BB6" s="466"/>
      <c r="BC6" s="500" t="s">
        <v>13</v>
      </c>
      <c r="BD6" s="503" t="s">
        <v>53</v>
      </c>
      <c r="BE6" s="462" t="s">
        <v>54</v>
      </c>
      <c r="BF6" s="510" t="s">
        <v>106</v>
      </c>
      <c r="BG6" s="511"/>
      <c r="BH6" s="462" t="s">
        <v>57</v>
      </c>
      <c r="BI6" s="462" t="s">
        <v>279</v>
      </c>
      <c r="BJ6" s="462" t="s">
        <v>16</v>
      </c>
      <c r="BK6" s="491" t="s">
        <v>23</v>
      </c>
      <c r="BL6" s="11"/>
    </row>
    <row r="7" spans="1:64" ht="43.5" customHeight="1">
      <c r="A7" s="496"/>
      <c r="B7" s="497"/>
      <c r="C7" s="469"/>
      <c r="D7" s="469"/>
      <c r="E7" s="469"/>
      <c r="F7" s="470"/>
      <c r="G7" s="486"/>
      <c r="H7" s="468"/>
      <c r="I7" s="469"/>
      <c r="J7" s="470"/>
      <c r="K7" s="463"/>
      <c r="L7" s="468"/>
      <c r="M7" s="469"/>
      <c r="N7" s="469"/>
      <c r="O7" s="470"/>
      <c r="P7" s="468"/>
      <c r="Q7" s="469"/>
      <c r="R7" s="469"/>
      <c r="S7" s="470"/>
      <c r="T7" s="463"/>
      <c r="U7" s="468"/>
      <c r="V7" s="469"/>
      <c r="W7" s="470"/>
      <c r="X7" s="463"/>
      <c r="Y7" s="468"/>
      <c r="Z7" s="469"/>
      <c r="AA7" s="470"/>
      <c r="AB7" s="463"/>
      <c r="AC7" s="468"/>
      <c r="AD7" s="469"/>
      <c r="AE7" s="469"/>
      <c r="AF7" s="470"/>
      <c r="AG7" s="463"/>
      <c r="AH7" s="468"/>
      <c r="AI7" s="469"/>
      <c r="AJ7" s="470"/>
      <c r="AK7" s="463"/>
      <c r="AL7" s="468"/>
      <c r="AM7" s="469"/>
      <c r="AN7" s="469"/>
      <c r="AO7" s="470"/>
      <c r="AP7" s="468"/>
      <c r="AQ7" s="469"/>
      <c r="AR7" s="469"/>
      <c r="AS7" s="470"/>
      <c r="AT7" s="463"/>
      <c r="AU7" s="468"/>
      <c r="AV7" s="469"/>
      <c r="AW7" s="470"/>
      <c r="AX7" s="463"/>
      <c r="AY7" s="468"/>
      <c r="AZ7" s="469"/>
      <c r="BA7" s="469"/>
      <c r="BB7" s="469"/>
      <c r="BC7" s="501"/>
      <c r="BD7" s="504"/>
      <c r="BE7" s="463"/>
      <c r="BF7" s="512"/>
      <c r="BG7" s="513"/>
      <c r="BH7" s="463"/>
      <c r="BI7" s="463"/>
      <c r="BJ7" s="463"/>
      <c r="BK7" s="492"/>
      <c r="BL7" s="11"/>
    </row>
    <row r="8" spans="1:64" ht="12.75" customHeight="1">
      <c r="A8" s="496"/>
      <c r="B8" s="497"/>
      <c r="C8" s="36"/>
      <c r="D8" s="33"/>
      <c r="E8" s="33"/>
      <c r="F8" s="34"/>
      <c r="G8" s="486"/>
      <c r="H8" s="33"/>
      <c r="I8" s="33"/>
      <c r="J8" s="34"/>
      <c r="K8" s="463"/>
      <c r="L8" s="33"/>
      <c r="M8" s="33"/>
      <c r="N8" s="33"/>
      <c r="O8" s="33"/>
      <c r="P8" s="33"/>
      <c r="Q8" s="33"/>
      <c r="R8" s="33"/>
      <c r="S8" s="34"/>
      <c r="T8" s="463"/>
      <c r="U8" s="33"/>
      <c r="V8" s="33"/>
      <c r="W8" s="34"/>
      <c r="X8" s="463"/>
      <c r="Y8" s="33"/>
      <c r="Z8" s="33"/>
      <c r="AA8" s="34"/>
      <c r="AB8" s="463"/>
      <c r="AC8" s="33"/>
      <c r="AD8" s="33"/>
      <c r="AE8" s="33"/>
      <c r="AF8" s="34"/>
      <c r="AG8" s="463"/>
      <c r="AH8" s="33"/>
      <c r="AI8" s="33"/>
      <c r="AJ8" s="34"/>
      <c r="AK8" s="463"/>
      <c r="AL8" s="33"/>
      <c r="AM8" s="33"/>
      <c r="AN8" s="33"/>
      <c r="AO8" s="33"/>
      <c r="AP8" s="33"/>
      <c r="AQ8" s="33"/>
      <c r="AR8" s="33"/>
      <c r="AS8" s="34"/>
      <c r="AT8" s="463"/>
      <c r="AU8" s="33"/>
      <c r="AV8" s="33"/>
      <c r="AW8" s="34"/>
      <c r="AX8" s="463"/>
      <c r="AY8" s="33"/>
      <c r="AZ8" s="33"/>
      <c r="BA8" s="33"/>
      <c r="BB8" s="34"/>
      <c r="BC8" s="501"/>
      <c r="BD8" s="504"/>
      <c r="BE8" s="463"/>
      <c r="BF8" s="506" t="s">
        <v>55</v>
      </c>
      <c r="BG8" s="509" t="s">
        <v>56</v>
      </c>
      <c r="BH8" s="463"/>
      <c r="BI8" s="463"/>
      <c r="BJ8" s="463"/>
      <c r="BK8" s="492"/>
      <c r="BL8" s="11"/>
    </row>
    <row r="9" spans="1:64" ht="12.75" customHeight="1">
      <c r="A9" s="496"/>
      <c r="B9" s="497"/>
      <c r="C9" s="35"/>
      <c r="D9" s="32"/>
      <c r="E9" s="32"/>
      <c r="F9" s="35"/>
      <c r="G9" s="486"/>
      <c r="H9" s="32"/>
      <c r="I9" s="32"/>
      <c r="J9" s="35"/>
      <c r="K9" s="463"/>
      <c r="L9" s="32"/>
      <c r="M9" s="32"/>
      <c r="N9" s="32"/>
      <c r="O9" s="32"/>
      <c r="P9" s="32"/>
      <c r="Q9" s="32"/>
      <c r="R9" s="32"/>
      <c r="S9" s="35"/>
      <c r="T9" s="463"/>
      <c r="U9" s="32"/>
      <c r="V9" s="32"/>
      <c r="W9" s="35"/>
      <c r="X9" s="463"/>
      <c r="Y9" s="32"/>
      <c r="Z9" s="32"/>
      <c r="AA9" s="35"/>
      <c r="AB9" s="463"/>
      <c r="AC9" s="32"/>
      <c r="AD9" s="32"/>
      <c r="AE9" s="32"/>
      <c r="AF9" s="35"/>
      <c r="AG9" s="463"/>
      <c r="AH9" s="32"/>
      <c r="AI9" s="32"/>
      <c r="AJ9" s="35"/>
      <c r="AK9" s="463"/>
      <c r="AL9" s="32"/>
      <c r="AM9" s="32"/>
      <c r="AN9" s="32"/>
      <c r="AO9" s="32"/>
      <c r="AP9" s="32"/>
      <c r="AQ9" s="32"/>
      <c r="AR9" s="32"/>
      <c r="AS9" s="35"/>
      <c r="AT9" s="463"/>
      <c r="AU9" s="32"/>
      <c r="AV9" s="32"/>
      <c r="AW9" s="35"/>
      <c r="AX9" s="463"/>
      <c r="AY9" s="32"/>
      <c r="AZ9" s="32"/>
      <c r="BA9" s="32"/>
      <c r="BB9" s="34"/>
      <c r="BC9" s="501"/>
      <c r="BD9" s="504"/>
      <c r="BE9" s="463"/>
      <c r="BF9" s="507"/>
      <c r="BG9" s="504"/>
      <c r="BH9" s="463"/>
      <c r="BI9" s="463"/>
      <c r="BJ9" s="463"/>
      <c r="BK9" s="492"/>
      <c r="BL9" s="11"/>
    </row>
    <row r="10" spans="1:64" ht="12.75" customHeight="1">
      <c r="A10" s="496"/>
      <c r="B10" s="497"/>
      <c r="C10" s="35">
        <v>7</v>
      </c>
      <c r="D10" s="32">
        <v>14</v>
      </c>
      <c r="E10" s="32">
        <v>21</v>
      </c>
      <c r="F10" s="32">
        <v>28</v>
      </c>
      <c r="G10" s="486"/>
      <c r="H10" s="32">
        <v>12</v>
      </c>
      <c r="I10" s="32">
        <v>19</v>
      </c>
      <c r="J10" s="32">
        <v>26</v>
      </c>
      <c r="K10" s="463"/>
      <c r="L10" s="32">
        <v>9</v>
      </c>
      <c r="M10" s="35">
        <v>16</v>
      </c>
      <c r="N10" s="32">
        <v>23</v>
      </c>
      <c r="O10" s="32">
        <v>30</v>
      </c>
      <c r="P10" s="32">
        <v>7</v>
      </c>
      <c r="Q10" s="32">
        <v>14</v>
      </c>
      <c r="R10" s="32">
        <v>21</v>
      </c>
      <c r="S10" s="32">
        <v>28</v>
      </c>
      <c r="T10" s="463"/>
      <c r="U10" s="32">
        <v>11</v>
      </c>
      <c r="V10" s="32">
        <v>18</v>
      </c>
      <c r="W10" s="32">
        <v>25</v>
      </c>
      <c r="X10" s="463"/>
      <c r="Y10" s="32">
        <v>8</v>
      </c>
      <c r="Z10" s="32">
        <v>15</v>
      </c>
      <c r="AA10" s="32">
        <v>22</v>
      </c>
      <c r="AB10" s="463"/>
      <c r="AC10" s="32">
        <v>8</v>
      </c>
      <c r="AD10" s="32">
        <v>15</v>
      </c>
      <c r="AE10" s="32">
        <v>22</v>
      </c>
      <c r="AF10" s="32">
        <v>29</v>
      </c>
      <c r="AG10" s="463"/>
      <c r="AH10" s="32">
        <v>12</v>
      </c>
      <c r="AI10" s="32">
        <v>19</v>
      </c>
      <c r="AJ10" s="32">
        <v>26</v>
      </c>
      <c r="AK10" s="463"/>
      <c r="AL10" s="32">
        <v>10</v>
      </c>
      <c r="AM10" s="32">
        <v>17</v>
      </c>
      <c r="AN10" s="32">
        <v>24</v>
      </c>
      <c r="AO10" s="32">
        <v>31</v>
      </c>
      <c r="AP10" s="32">
        <v>7</v>
      </c>
      <c r="AQ10" s="32">
        <v>14</v>
      </c>
      <c r="AR10" s="32">
        <v>21</v>
      </c>
      <c r="AS10" s="32">
        <v>28</v>
      </c>
      <c r="AT10" s="463"/>
      <c r="AU10" s="32">
        <v>12</v>
      </c>
      <c r="AV10" s="32">
        <v>19</v>
      </c>
      <c r="AW10" s="32">
        <v>26</v>
      </c>
      <c r="AX10" s="463"/>
      <c r="AY10" s="32">
        <v>9</v>
      </c>
      <c r="AZ10" s="32">
        <v>16</v>
      </c>
      <c r="BA10" s="32">
        <v>23</v>
      </c>
      <c r="BB10" s="37">
        <v>31</v>
      </c>
      <c r="BC10" s="501"/>
      <c r="BD10" s="504"/>
      <c r="BE10" s="463"/>
      <c r="BF10" s="507"/>
      <c r="BG10" s="504"/>
      <c r="BH10" s="463"/>
      <c r="BI10" s="463"/>
      <c r="BJ10" s="463"/>
      <c r="BK10" s="492"/>
      <c r="BL10" s="11"/>
    </row>
    <row r="11" spans="1:64" ht="12.75" customHeight="1">
      <c r="A11" s="496"/>
      <c r="B11" s="497"/>
      <c r="C11" s="35" t="s">
        <v>111</v>
      </c>
      <c r="D11" s="32" t="s">
        <v>111</v>
      </c>
      <c r="E11" s="32" t="s">
        <v>111</v>
      </c>
      <c r="F11" s="32" t="s">
        <v>111</v>
      </c>
      <c r="G11" s="486"/>
      <c r="H11" s="32" t="s">
        <v>111</v>
      </c>
      <c r="I11" s="32" t="s">
        <v>111</v>
      </c>
      <c r="J11" s="32" t="s">
        <v>111</v>
      </c>
      <c r="K11" s="463"/>
      <c r="L11" s="32" t="s">
        <v>111</v>
      </c>
      <c r="M11" s="32" t="s">
        <v>111</v>
      </c>
      <c r="N11" s="32" t="s">
        <v>111</v>
      </c>
      <c r="O11" s="32" t="s">
        <v>111</v>
      </c>
      <c r="P11" s="32" t="s">
        <v>111</v>
      </c>
      <c r="Q11" s="32" t="s">
        <v>111</v>
      </c>
      <c r="R11" s="32" t="s">
        <v>111</v>
      </c>
      <c r="S11" s="32" t="s">
        <v>111</v>
      </c>
      <c r="T11" s="463"/>
      <c r="U11" s="32" t="s">
        <v>111</v>
      </c>
      <c r="V11" s="32" t="s">
        <v>111</v>
      </c>
      <c r="W11" s="32" t="s">
        <v>111</v>
      </c>
      <c r="X11" s="463"/>
      <c r="Y11" s="32" t="s">
        <v>111</v>
      </c>
      <c r="Z11" s="32" t="s">
        <v>111</v>
      </c>
      <c r="AA11" s="32" t="s">
        <v>111</v>
      </c>
      <c r="AB11" s="463"/>
      <c r="AC11" s="32" t="s">
        <v>111</v>
      </c>
      <c r="AD11" s="32" t="s">
        <v>111</v>
      </c>
      <c r="AE11" s="32" t="s">
        <v>111</v>
      </c>
      <c r="AF11" s="32" t="s">
        <v>111</v>
      </c>
      <c r="AG11" s="463"/>
      <c r="AH11" s="32" t="s">
        <v>111</v>
      </c>
      <c r="AI11" s="32" t="s">
        <v>111</v>
      </c>
      <c r="AJ11" s="32" t="s">
        <v>111</v>
      </c>
      <c r="AK11" s="463"/>
      <c r="AL11" s="32" t="s">
        <v>111</v>
      </c>
      <c r="AM11" s="32" t="s">
        <v>111</v>
      </c>
      <c r="AN11" s="32" t="s">
        <v>111</v>
      </c>
      <c r="AO11" s="32" t="s">
        <v>111</v>
      </c>
      <c r="AP11" s="32" t="s">
        <v>111</v>
      </c>
      <c r="AQ11" s="32" t="s">
        <v>111</v>
      </c>
      <c r="AR11" s="32" t="s">
        <v>111</v>
      </c>
      <c r="AS11" s="32" t="s">
        <v>111</v>
      </c>
      <c r="AT11" s="463"/>
      <c r="AU11" s="32" t="s">
        <v>111</v>
      </c>
      <c r="AV11" s="32" t="s">
        <v>111</v>
      </c>
      <c r="AW11" s="32" t="s">
        <v>111</v>
      </c>
      <c r="AX11" s="463"/>
      <c r="AY11" s="32" t="s">
        <v>111</v>
      </c>
      <c r="AZ11" s="32" t="s">
        <v>111</v>
      </c>
      <c r="BA11" s="32" t="s">
        <v>111</v>
      </c>
      <c r="BB11" s="37" t="s">
        <v>111</v>
      </c>
      <c r="BC11" s="501"/>
      <c r="BD11" s="504"/>
      <c r="BE11" s="463"/>
      <c r="BF11" s="507"/>
      <c r="BG11" s="504"/>
      <c r="BH11" s="463"/>
      <c r="BI11" s="463"/>
      <c r="BJ11" s="463"/>
      <c r="BK11" s="492"/>
      <c r="BL11" s="11"/>
    </row>
    <row r="12" spans="1:64" ht="12.75" customHeight="1">
      <c r="A12" s="496"/>
      <c r="B12" s="497"/>
      <c r="C12" s="35">
        <v>1</v>
      </c>
      <c r="D12" s="32">
        <v>8</v>
      </c>
      <c r="E12" s="32">
        <v>15</v>
      </c>
      <c r="F12" s="32">
        <v>22</v>
      </c>
      <c r="G12" s="486"/>
      <c r="H12" s="32">
        <v>6</v>
      </c>
      <c r="I12" s="32">
        <v>13</v>
      </c>
      <c r="J12" s="32">
        <v>20</v>
      </c>
      <c r="K12" s="463"/>
      <c r="L12" s="32">
        <v>3</v>
      </c>
      <c r="M12" s="32">
        <v>10</v>
      </c>
      <c r="N12" s="32">
        <v>17</v>
      </c>
      <c r="O12" s="32">
        <v>24</v>
      </c>
      <c r="P12" s="32">
        <v>1</v>
      </c>
      <c r="Q12" s="32">
        <v>8</v>
      </c>
      <c r="R12" s="32">
        <v>15</v>
      </c>
      <c r="S12" s="32">
        <v>22</v>
      </c>
      <c r="T12" s="463"/>
      <c r="U12" s="32">
        <v>5</v>
      </c>
      <c r="V12" s="32">
        <v>12</v>
      </c>
      <c r="W12" s="32">
        <v>19</v>
      </c>
      <c r="X12" s="463"/>
      <c r="Y12" s="32">
        <v>2</v>
      </c>
      <c r="Z12" s="32">
        <v>9</v>
      </c>
      <c r="AA12" s="32">
        <v>16</v>
      </c>
      <c r="AB12" s="463"/>
      <c r="AC12" s="32">
        <v>2</v>
      </c>
      <c r="AD12" s="32">
        <v>9</v>
      </c>
      <c r="AE12" s="32">
        <v>16</v>
      </c>
      <c r="AF12" s="32">
        <v>23</v>
      </c>
      <c r="AG12" s="463"/>
      <c r="AH12" s="32">
        <v>6</v>
      </c>
      <c r="AI12" s="32">
        <v>13</v>
      </c>
      <c r="AJ12" s="32">
        <v>20</v>
      </c>
      <c r="AK12" s="463"/>
      <c r="AL12" s="32">
        <v>4</v>
      </c>
      <c r="AM12" s="32">
        <v>11</v>
      </c>
      <c r="AN12" s="32">
        <v>18</v>
      </c>
      <c r="AO12" s="32">
        <v>25</v>
      </c>
      <c r="AP12" s="32">
        <v>1</v>
      </c>
      <c r="AQ12" s="32">
        <v>8</v>
      </c>
      <c r="AR12" s="32">
        <v>15</v>
      </c>
      <c r="AS12" s="32">
        <v>22</v>
      </c>
      <c r="AT12" s="463"/>
      <c r="AU12" s="32">
        <v>6</v>
      </c>
      <c r="AV12" s="32">
        <v>13</v>
      </c>
      <c r="AW12" s="32">
        <v>20</v>
      </c>
      <c r="AX12" s="463"/>
      <c r="AY12" s="32">
        <v>3</v>
      </c>
      <c r="AZ12" s="32">
        <v>10</v>
      </c>
      <c r="BA12" s="32">
        <v>17</v>
      </c>
      <c r="BB12" s="37">
        <v>24</v>
      </c>
      <c r="BC12" s="501"/>
      <c r="BD12" s="504"/>
      <c r="BE12" s="463"/>
      <c r="BF12" s="507"/>
      <c r="BG12" s="504"/>
      <c r="BH12" s="463"/>
      <c r="BI12" s="463"/>
      <c r="BJ12" s="463"/>
      <c r="BK12" s="492"/>
      <c r="BL12" s="11"/>
    </row>
    <row r="13" spans="1:64" ht="12.75" customHeight="1">
      <c r="A13" s="496"/>
      <c r="B13" s="497"/>
      <c r="C13" s="35"/>
      <c r="D13" s="32"/>
      <c r="E13" s="32"/>
      <c r="F13" s="32"/>
      <c r="G13" s="486"/>
      <c r="H13" s="32"/>
      <c r="I13" s="32"/>
      <c r="J13" s="32"/>
      <c r="K13" s="463"/>
      <c r="L13" s="32"/>
      <c r="M13" s="32"/>
      <c r="N13" s="32"/>
      <c r="O13" s="32"/>
      <c r="P13" s="32"/>
      <c r="Q13" s="32"/>
      <c r="R13" s="32"/>
      <c r="S13" s="32"/>
      <c r="T13" s="463"/>
      <c r="U13" s="32"/>
      <c r="V13" s="32"/>
      <c r="W13" s="32"/>
      <c r="X13" s="463"/>
      <c r="Y13" s="32"/>
      <c r="Z13" s="32"/>
      <c r="AA13" s="32"/>
      <c r="AB13" s="463"/>
      <c r="AC13" s="32"/>
      <c r="AD13" s="32"/>
      <c r="AE13" s="32"/>
      <c r="AF13" s="32"/>
      <c r="AG13" s="463"/>
      <c r="AH13" s="32"/>
      <c r="AI13" s="32"/>
      <c r="AJ13" s="32"/>
      <c r="AK13" s="463"/>
      <c r="AL13" s="32"/>
      <c r="AM13" s="32"/>
      <c r="AN13" s="32"/>
      <c r="AO13" s="32"/>
      <c r="AP13" s="32"/>
      <c r="AQ13" s="32"/>
      <c r="AR13" s="32"/>
      <c r="AS13" s="32"/>
      <c r="AT13" s="463"/>
      <c r="AU13" s="32"/>
      <c r="AV13" s="32"/>
      <c r="AW13" s="32"/>
      <c r="AX13" s="463"/>
      <c r="AY13" s="32"/>
      <c r="AZ13" s="32"/>
      <c r="BA13" s="32"/>
      <c r="BB13" s="37"/>
      <c r="BC13" s="501"/>
      <c r="BD13" s="504"/>
      <c r="BE13" s="463"/>
      <c r="BF13" s="507"/>
      <c r="BG13" s="504"/>
      <c r="BH13" s="463"/>
      <c r="BI13" s="463"/>
      <c r="BJ13" s="463"/>
      <c r="BK13" s="492"/>
      <c r="BL13" s="11"/>
    </row>
    <row r="14" spans="1:64" ht="12.75" customHeight="1">
      <c r="A14" s="496"/>
      <c r="B14" s="497"/>
      <c r="C14" s="35"/>
      <c r="D14" s="32"/>
      <c r="E14" s="32"/>
      <c r="F14" s="32"/>
      <c r="G14" s="486"/>
      <c r="H14" s="32"/>
      <c r="I14" s="32"/>
      <c r="J14" s="32"/>
      <c r="K14" s="463"/>
      <c r="L14" s="32"/>
      <c r="M14" s="32"/>
      <c r="N14" s="32"/>
      <c r="O14" s="32"/>
      <c r="P14" s="32"/>
      <c r="Q14" s="32"/>
      <c r="R14" s="32"/>
      <c r="S14" s="32"/>
      <c r="T14" s="463"/>
      <c r="U14" s="32"/>
      <c r="V14" s="32"/>
      <c r="W14" s="32"/>
      <c r="X14" s="463"/>
      <c r="Y14" s="32"/>
      <c r="Z14" s="32"/>
      <c r="AA14" s="32"/>
      <c r="AB14" s="463"/>
      <c r="AC14" s="32"/>
      <c r="AD14" s="32"/>
      <c r="AE14" s="32"/>
      <c r="AF14" s="32"/>
      <c r="AG14" s="463"/>
      <c r="AH14" s="32"/>
      <c r="AI14" s="32"/>
      <c r="AJ14" s="32"/>
      <c r="AK14" s="463"/>
      <c r="AL14" s="32"/>
      <c r="AM14" s="32"/>
      <c r="AN14" s="32"/>
      <c r="AO14" s="32"/>
      <c r="AP14" s="32"/>
      <c r="AQ14" s="32"/>
      <c r="AR14" s="32"/>
      <c r="AS14" s="32"/>
      <c r="AT14" s="463"/>
      <c r="AU14" s="32"/>
      <c r="AV14" s="32"/>
      <c r="AW14" s="32"/>
      <c r="AX14" s="463"/>
      <c r="AY14" s="32"/>
      <c r="AZ14" s="32"/>
      <c r="BA14" s="32"/>
      <c r="BB14" s="37"/>
      <c r="BC14" s="501"/>
      <c r="BD14" s="504"/>
      <c r="BE14" s="463"/>
      <c r="BF14" s="507"/>
      <c r="BG14" s="504"/>
      <c r="BH14" s="463"/>
      <c r="BI14" s="463"/>
      <c r="BJ14" s="463"/>
      <c r="BK14" s="492"/>
      <c r="BL14" s="11"/>
    </row>
    <row r="15" spans="1:64" ht="17.25" customHeight="1">
      <c r="A15" s="496"/>
      <c r="B15" s="497"/>
      <c r="C15" s="35"/>
      <c r="D15" s="32"/>
      <c r="E15" s="32"/>
      <c r="F15" s="32"/>
      <c r="G15" s="486"/>
      <c r="H15" s="32"/>
      <c r="I15" s="32"/>
      <c r="J15" s="32"/>
      <c r="K15" s="463"/>
      <c r="L15" s="32"/>
      <c r="M15" s="32"/>
      <c r="N15" s="32"/>
      <c r="O15" s="32"/>
      <c r="P15" s="32"/>
      <c r="Q15" s="32"/>
      <c r="R15" s="32"/>
      <c r="S15" s="32"/>
      <c r="T15" s="463"/>
      <c r="U15" s="32"/>
      <c r="V15" s="32"/>
      <c r="W15" s="32"/>
      <c r="X15" s="463"/>
      <c r="Y15" s="32"/>
      <c r="Z15" s="32"/>
      <c r="AA15" s="32"/>
      <c r="AB15" s="463"/>
      <c r="AC15" s="32"/>
      <c r="AD15" s="32"/>
      <c r="AE15" s="32"/>
      <c r="AF15" s="32"/>
      <c r="AG15" s="463"/>
      <c r="AH15" s="32"/>
      <c r="AI15" s="32"/>
      <c r="AJ15" s="32"/>
      <c r="AK15" s="463"/>
      <c r="AL15" s="32"/>
      <c r="AM15" s="32"/>
      <c r="AN15" s="32"/>
      <c r="AO15" s="32"/>
      <c r="AP15" s="32"/>
      <c r="AQ15" s="32"/>
      <c r="AR15" s="32"/>
      <c r="AS15" s="32"/>
      <c r="AT15" s="463"/>
      <c r="AU15" s="32"/>
      <c r="AV15" s="32"/>
      <c r="AW15" s="32"/>
      <c r="AX15" s="463"/>
      <c r="AY15" s="32"/>
      <c r="AZ15" s="32"/>
      <c r="BA15" s="32"/>
      <c r="BB15" s="37"/>
      <c r="BC15" s="501"/>
      <c r="BD15" s="504"/>
      <c r="BE15" s="463"/>
      <c r="BF15" s="507"/>
      <c r="BG15" s="504"/>
      <c r="BH15" s="463"/>
      <c r="BI15" s="463"/>
      <c r="BJ15" s="463"/>
      <c r="BK15" s="492"/>
      <c r="BL15" s="11"/>
    </row>
    <row r="16" spans="1:64" ht="14.25" customHeight="1" thickBot="1">
      <c r="A16" s="498"/>
      <c r="B16" s="499"/>
      <c r="C16" s="128">
        <v>1</v>
      </c>
      <c r="D16" s="129">
        <v>2</v>
      </c>
      <c r="E16" s="129">
        <v>3</v>
      </c>
      <c r="F16" s="129">
        <v>4</v>
      </c>
      <c r="G16" s="129">
        <v>5</v>
      </c>
      <c r="H16" s="129">
        <v>6</v>
      </c>
      <c r="I16" s="129">
        <v>7</v>
      </c>
      <c r="J16" s="129">
        <v>8</v>
      </c>
      <c r="K16" s="129">
        <v>9</v>
      </c>
      <c r="L16" s="129">
        <v>10</v>
      </c>
      <c r="M16" s="129">
        <v>11</v>
      </c>
      <c r="N16" s="129">
        <v>12</v>
      </c>
      <c r="O16" s="129">
        <v>13</v>
      </c>
      <c r="P16" s="129">
        <v>14</v>
      </c>
      <c r="Q16" s="129">
        <v>15</v>
      </c>
      <c r="R16" s="129">
        <v>16</v>
      </c>
      <c r="S16" s="129">
        <v>17</v>
      </c>
      <c r="T16" s="129">
        <v>18</v>
      </c>
      <c r="U16" s="129">
        <v>19</v>
      </c>
      <c r="V16" s="129">
        <v>20</v>
      </c>
      <c r="W16" s="129">
        <v>21</v>
      </c>
      <c r="X16" s="129">
        <v>22</v>
      </c>
      <c r="Y16" s="129">
        <v>23</v>
      </c>
      <c r="Z16" s="129">
        <v>24</v>
      </c>
      <c r="AA16" s="129">
        <v>25</v>
      </c>
      <c r="AB16" s="129">
        <v>26</v>
      </c>
      <c r="AC16" s="129">
        <v>27</v>
      </c>
      <c r="AD16" s="129">
        <v>28</v>
      </c>
      <c r="AE16" s="129">
        <v>29</v>
      </c>
      <c r="AF16" s="129">
        <v>30</v>
      </c>
      <c r="AG16" s="129">
        <v>31</v>
      </c>
      <c r="AH16" s="129">
        <v>32</v>
      </c>
      <c r="AI16" s="129">
        <v>33</v>
      </c>
      <c r="AJ16" s="129">
        <v>34</v>
      </c>
      <c r="AK16" s="129">
        <v>35</v>
      </c>
      <c r="AL16" s="129">
        <v>36</v>
      </c>
      <c r="AM16" s="129">
        <v>37</v>
      </c>
      <c r="AN16" s="129">
        <v>38</v>
      </c>
      <c r="AO16" s="129">
        <v>39</v>
      </c>
      <c r="AP16" s="129">
        <v>40</v>
      </c>
      <c r="AQ16" s="129">
        <v>41</v>
      </c>
      <c r="AR16" s="129">
        <v>42</v>
      </c>
      <c r="AS16" s="129">
        <v>43</v>
      </c>
      <c r="AT16" s="129">
        <v>44</v>
      </c>
      <c r="AU16" s="129">
        <v>45</v>
      </c>
      <c r="AV16" s="129">
        <v>46</v>
      </c>
      <c r="AW16" s="129">
        <v>47</v>
      </c>
      <c r="AX16" s="129">
        <v>48</v>
      </c>
      <c r="AY16" s="129">
        <v>49</v>
      </c>
      <c r="AZ16" s="129">
        <v>50</v>
      </c>
      <c r="BA16" s="129">
        <v>51</v>
      </c>
      <c r="BB16" s="130">
        <v>52</v>
      </c>
      <c r="BC16" s="502"/>
      <c r="BD16" s="505"/>
      <c r="BE16" s="464"/>
      <c r="BF16" s="508"/>
      <c r="BG16" s="505"/>
      <c r="BH16" s="464"/>
      <c r="BI16" s="464"/>
      <c r="BJ16" s="464"/>
      <c r="BK16" s="493"/>
      <c r="BL16" s="11"/>
    </row>
    <row r="17" spans="1:64" ht="1.5" customHeight="1" hidden="1" thickBot="1">
      <c r="A17" s="460">
        <v>1</v>
      </c>
      <c r="B17" s="461"/>
      <c r="C17" s="179"/>
      <c r="D17" s="43"/>
      <c r="E17" s="43"/>
      <c r="F17" s="43"/>
      <c r="G17" s="186">
        <v>17</v>
      </c>
      <c r="H17" s="180"/>
      <c r="I17" s="181"/>
      <c r="J17" s="181"/>
      <c r="K17" s="181"/>
      <c r="L17" s="181"/>
      <c r="M17" s="181"/>
      <c r="N17" s="181"/>
      <c r="O17" s="181"/>
      <c r="P17" s="181"/>
      <c r="Q17" s="181"/>
      <c r="R17" s="43"/>
      <c r="S17" s="43"/>
      <c r="T17" s="43" t="s">
        <v>61</v>
      </c>
      <c r="U17" s="43" t="s">
        <v>61</v>
      </c>
      <c r="V17" s="43"/>
      <c r="W17" s="43"/>
      <c r="X17" s="181">
        <v>22</v>
      </c>
      <c r="Y17" s="181"/>
      <c r="Z17" s="43"/>
      <c r="AA17" s="43"/>
      <c r="AB17" s="43"/>
      <c r="AC17" s="43"/>
      <c r="AD17" s="182"/>
      <c r="AE17" s="182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 t="s">
        <v>63</v>
      </c>
      <c r="AS17" s="43" t="s">
        <v>63</v>
      </c>
      <c r="AT17" s="43" t="s">
        <v>61</v>
      </c>
      <c r="AU17" s="43" t="s">
        <v>61</v>
      </c>
      <c r="AV17" s="43" t="s">
        <v>61</v>
      </c>
      <c r="AW17" s="43" t="s">
        <v>61</v>
      </c>
      <c r="AX17" s="43" t="s">
        <v>61</v>
      </c>
      <c r="AY17" s="43" t="s">
        <v>61</v>
      </c>
      <c r="AZ17" s="43" t="s">
        <v>61</v>
      </c>
      <c r="BA17" s="43" t="s">
        <v>61</v>
      </c>
      <c r="BB17" s="44" t="s">
        <v>61</v>
      </c>
      <c r="BC17" s="158">
        <v>1</v>
      </c>
      <c r="BD17" s="183"/>
      <c r="BE17" s="183"/>
      <c r="BF17" s="183"/>
      <c r="BG17" s="183"/>
      <c r="BH17" s="183"/>
      <c r="BI17" s="183"/>
      <c r="BJ17" s="184"/>
      <c r="BK17" s="185">
        <f aca="true" t="shared" si="0" ref="BK17:BK22">SUM(BD17:BJ17)</f>
        <v>0</v>
      </c>
      <c r="BL17" s="11"/>
    </row>
    <row r="18" spans="1:64" ht="14.25" customHeight="1" thickBot="1">
      <c r="A18" s="460">
        <v>1</v>
      </c>
      <c r="B18" s="461"/>
      <c r="C18" s="146"/>
      <c r="D18" s="147"/>
      <c r="E18" s="147"/>
      <c r="F18" s="147"/>
      <c r="G18" s="148">
        <v>17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39" t="s">
        <v>61</v>
      </c>
      <c r="U18" s="39" t="s">
        <v>61</v>
      </c>
      <c r="V18" s="147"/>
      <c r="W18" s="147"/>
      <c r="X18" s="149">
        <v>23</v>
      </c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39"/>
      <c r="AL18" s="151"/>
      <c r="AM18" s="151"/>
      <c r="AN18" s="151"/>
      <c r="AO18" s="151"/>
      <c r="AP18" s="151"/>
      <c r="AQ18" s="151"/>
      <c r="AR18" s="151"/>
      <c r="AS18" s="39" t="s">
        <v>63</v>
      </c>
      <c r="AT18" s="39" t="s">
        <v>61</v>
      </c>
      <c r="AU18" s="39" t="s">
        <v>61</v>
      </c>
      <c r="AV18" s="39" t="s">
        <v>61</v>
      </c>
      <c r="AW18" s="39" t="s">
        <v>61</v>
      </c>
      <c r="AX18" s="39" t="s">
        <v>61</v>
      </c>
      <c r="AY18" s="39" t="s">
        <v>61</v>
      </c>
      <c r="AZ18" s="39" t="s">
        <v>61</v>
      </c>
      <c r="BA18" s="39" t="s">
        <v>61</v>
      </c>
      <c r="BB18" s="150" t="s">
        <v>61</v>
      </c>
      <c r="BC18" s="158">
        <v>1</v>
      </c>
      <c r="BD18" s="152">
        <v>40</v>
      </c>
      <c r="BE18" s="149"/>
      <c r="BF18" s="152"/>
      <c r="BG18" s="152"/>
      <c r="BH18" s="149">
        <v>1</v>
      </c>
      <c r="BI18" s="149"/>
      <c r="BJ18" s="153">
        <v>11</v>
      </c>
      <c r="BK18" s="154">
        <f t="shared" si="0"/>
        <v>52</v>
      </c>
      <c r="BL18" s="11"/>
    </row>
    <row r="19" spans="1:64" ht="14.25" customHeight="1" thickBot="1">
      <c r="A19" s="460">
        <v>2</v>
      </c>
      <c r="B19" s="461"/>
      <c r="C19" s="146"/>
      <c r="D19" s="147"/>
      <c r="E19" s="147"/>
      <c r="F19" s="147"/>
      <c r="G19" s="148">
        <v>13</v>
      </c>
      <c r="H19" s="147"/>
      <c r="I19" s="147"/>
      <c r="J19" s="147"/>
      <c r="K19" s="147"/>
      <c r="L19" s="147"/>
      <c r="M19" s="147"/>
      <c r="N19" s="147"/>
      <c r="O19" s="151"/>
      <c r="P19" s="151" t="s">
        <v>63</v>
      </c>
      <c r="Q19" s="197">
        <v>0</v>
      </c>
      <c r="R19" s="197">
        <v>0</v>
      </c>
      <c r="S19" s="197">
        <v>0</v>
      </c>
      <c r="T19" s="39" t="s">
        <v>61</v>
      </c>
      <c r="U19" s="39" t="s">
        <v>61</v>
      </c>
      <c r="V19" s="147"/>
      <c r="W19" s="147"/>
      <c r="X19" s="149">
        <v>19</v>
      </c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51"/>
      <c r="AJ19" s="151"/>
      <c r="AK19" s="151"/>
      <c r="AL19" s="197"/>
      <c r="AM19" s="197"/>
      <c r="AN19" s="151"/>
      <c r="AO19" s="151" t="s">
        <v>63</v>
      </c>
      <c r="AP19" s="197">
        <v>0</v>
      </c>
      <c r="AQ19" s="197">
        <v>0</v>
      </c>
      <c r="AR19" s="197">
        <v>0</v>
      </c>
      <c r="AS19" s="197">
        <v>0</v>
      </c>
      <c r="AT19" s="197">
        <v>0</v>
      </c>
      <c r="AU19" s="39" t="s">
        <v>61</v>
      </c>
      <c r="AV19" s="39" t="s">
        <v>61</v>
      </c>
      <c r="AW19" s="39" t="s">
        <v>61</v>
      </c>
      <c r="AX19" s="39" t="s">
        <v>61</v>
      </c>
      <c r="AY19" s="39" t="s">
        <v>61</v>
      </c>
      <c r="AZ19" s="39" t="s">
        <v>61</v>
      </c>
      <c r="BA19" s="39" t="s">
        <v>61</v>
      </c>
      <c r="BB19" s="150" t="s">
        <v>61</v>
      </c>
      <c r="BC19" s="158">
        <v>2</v>
      </c>
      <c r="BD19" s="152">
        <v>32</v>
      </c>
      <c r="BE19" s="149">
        <v>8</v>
      </c>
      <c r="BF19" s="152"/>
      <c r="BG19" s="152"/>
      <c r="BH19" s="149">
        <v>2</v>
      </c>
      <c r="BI19" s="149"/>
      <c r="BJ19" s="153">
        <v>10</v>
      </c>
      <c r="BK19" s="154">
        <f t="shared" si="0"/>
        <v>52</v>
      </c>
      <c r="BL19" s="11"/>
    </row>
    <row r="20" spans="1:70" ht="13.5" customHeight="1" thickBot="1">
      <c r="A20" s="482">
        <v>3</v>
      </c>
      <c r="B20" s="483"/>
      <c r="C20" s="38"/>
      <c r="D20" s="39"/>
      <c r="E20" s="39"/>
      <c r="F20" s="39"/>
      <c r="G20" s="148">
        <v>8</v>
      </c>
      <c r="H20" s="40"/>
      <c r="I20" s="41"/>
      <c r="J20" s="41"/>
      <c r="K20" s="151" t="s">
        <v>63</v>
      </c>
      <c r="L20" s="151">
        <v>8</v>
      </c>
      <c r="M20" s="151">
        <v>8</v>
      </c>
      <c r="N20" s="151">
        <v>8</v>
      </c>
      <c r="O20" s="151">
        <v>8</v>
      </c>
      <c r="P20" s="151">
        <v>8</v>
      </c>
      <c r="Q20" s="151">
        <v>8</v>
      </c>
      <c r="R20" s="151">
        <v>8</v>
      </c>
      <c r="S20" s="151">
        <v>8</v>
      </c>
      <c r="T20" s="39" t="s">
        <v>61</v>
      </c>
      <c r="U20" s="39" t="s">
        <v>61</v>
      </c>
      <c r="V20" s="39"/>
      <c r="W20" s="39"/>
      <c r="X20" s="41">
        <v>17</v>
      </c>
      <c r="Y20" s="41"/>
      <c r="Z20" s="39"/>
      <c r="AA20" s="39"/>
      <c r="AB20" s="39"/>
      <c r="AC20" s="39"/>
      <c r="AD20" s="42"/>
      <c r="AE20" s="42"/>
      <c r="AF20" s="39"/>
      <c r="AG20" s="151"/>
      <c r="AH20" s="151"/>
      <c r="AI20" s="151"/>
      <c r="AJ20" s="197"/>
      <c r="AK20" s="197"/>
      <c r="AL20" s="197"/>
      <c r="AM20" s="151" t="s">
        <v>63</v>
      </c>
      <c r="AN20" s="197">
        <v>0</v>
      </c>
      <c r="AO20" s="197">
        <v>0</v>
      </c>
      <c r="AP20" s="151">
        <v>8</v>
      </c>
      <c r="AQ20" s="151">
        <v>8</v>
      </c>
      <c r="AR20" s="151">
        <v>8</v>
      </c>
      <c r="AS20" s="151">
        <v>8</v>
      </c>
      <c r="AT20" s="39" t="s">
        <v>61</v>
      </c>
      <c r="AU20" s="71" t="s">
        <v>61</v>
      </c>
      <c r="AV20" s="71" t="s">
        <v>61</v>
      </c>
      <c r="AW20" s="71" t="s">
        <v>61</v>
      </c>
      <c r="AX20" s="71" t="s">
        <v>61</v>
      </c>
      <c r="AY20" s="71" t="s">
        <v>61</v>
      </c>
      <c r="AZ20" s="71" t="s">
        <v>61</v>
      </c>
      <c r="BA20" s="71" t="s">
        <v>61</v>
      </c>
      <c r="BB20" s="72" t="s">
        <v>61</v>
      </c>
      <c r="BC20" s="45">
        <v>3</v>
      </c>
      <c r="BD20" s="155">
        <v>25</v>
      </c>
      <c r="BE20" s="155">
        <v>2</v>
      </c>
      <c r="BF20" s="155">
        <v>12</v>
      </c>
      <c r="BG20" s="155"/>
      <c r="BH20" s="155">
        <v>2</v>
      </c>
      <c r="BI20" s="155"/>
      <c r="BJ20" s="156">
        <v>11</v>
      </c>
      <c r="BK20" s="154">
        <f t="shared" si="0"/>
        <v>52</v>
      </c>
      <c r="BL20" s="11"/>
      <c r="BR20" s="28"/>
    </row>
    <row r="21" spans="1:64" ht="15.75" customHeight="1" thickBot="1">
      <c r="A21" s="484">
        <v>4</v>
      </c>
      <c r="B21" s="485"/>
      <c r="C21" s="38"/>
      <c r="D21" s="39"/>
      <c r="E21" s="39"/>
      <c r="F21" s="39"/>
      <c r="G21" s="148">
        <v>11</v>
      </c>
      <c r="H21" s="40"/>
      <c r="I21" s="41"/>
      <c r="J21" s="41"/>
      <c r="K21" s="41"/>
      <c r="L21" s="39"/>
      <c r="M21" s="151"/>
      <c r="N21" s="151" t="s">
        <v>63</v>
      </c>
      <c r="O21" s="197">
        <v>0</v>
      </c>
      <c r="P21" s="151">
        <v>8</v>
      </c>
      <c r="Q21" s="151">
        <v>8</v>
      </c>
      <c r="R21" s="151">
        <v>8</v>
      </c>
      <c r="S21" s="151">
        <v>8</v>
      </c>
      <c r="T21" s="39" t="s">
        <v>61</v>
      </c>
      <c r="U21" s="39" t="s">
        <v>61</v>
      </c>
      <c r="V21" s="39"/>
      <c r="W21" s="39"/>
      <c r="X21" s="41">
        <v>11</v>
      </c>
      <c r="Y21" s="41"/>
      <c r="Z21" s="39"/>
      <c r="AA21" s="43"/>
      <c r="AB21" s="39"/>
      <c r="AC21" s="39"/>
      <c r="AD21" s="39"/>
      <c r="AE21" s="198"/>
      <c r="AF21" s="151"/>
      <c r="AG21" s="198" t="s">
        <v>63</v>
      </c>
      <c r="AH21" s="151">
        <v>0</v>
      </c>
      <c r="AI21" s="151">
        <v>8</v>
      </c>
      <c r="AJ21" s="151" t="s">
        <v>19</v>
      </c>
      <c r="AK21" s="151" t="s">
        <v>19</v>
      </c>
      <c r="AL21" s="151" t="s">
        <v>19</v>
      </c>
      <c r="AM21" s="151" t="s">
        <v>19</v>
      </c>
      <c r="AN21" s="151" t="s">
        <v>62</v>
      </c>
      <c r="AO21" s="151" t="s">
        <v>62</v>
      </c>
      <c r="AP21" s="151" t="s">
        <v>62</v>
      </c>
      <c r="AQ21" s="151" t="s">
        <v>62</v>
      </c>
      <c r="AR21" s="151" t="s">
        <v>10</v>
      </c>
      <c r="AS21" s="151" t="s">
        <v>10</v>
      </c>
      <c r="AT21" s="151"/>
      <c r="AU21" s="43"/>
      <c r="AV21" s="43"/>
      <c r="AW21" s="43"/>
      <c r="AX21" s="43"/>
      <c r="AY21" s="43"/>
      <c r="AZ21" s="43"/>
      <c r="BA21" s="43"/>
      <c r="BB21" s="44"/>
      <c r="BC21" s="70">
        <v>4</v>
      </c>
      <c r="BD21" s="149">
        <v>22</v>
      </c>
      <c r="BE21" s="149">
        <v>2</v>
      </c>
      <c r="BF21" s="149">
        <v>5</v>
      </c>
      <c r="BG21" s="149">
        <v>4</v>
      </c>
      <c r="BH21" s="149">
        <v>2</v>
      </c>
      <c r="BI21" s="149">
        <v>6</v>
      </c>
      <c r="BJ21" s="149">
        <v>2</v>
      </c>
      <c r="BK21" s="154">
        <f t="shared" si="0"/>
        <v>43</v>
      </c>
      <c r="BL21" s="11"/>
    </row>
    <row r="22" spans="1:64" ht="13.5" customHeight="1" thickBot="1">
      <c r="A22" s="4"/>
      <c r="B22" s="6"/>
      <c r="C22" s="4"/>
      <c r="D22" s="4"/>
      <c r="E22" s="4"/>
      <c r="F22" s="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490" t="s">
        <v>14</v>
      </c>
      <c r="BA22" s="490"/>
      <c r="BB22" s="490"/>
      <c r="BC22" s="27"/>
      <c r="BD22" s="26">
        <f>BD17+BD18+BD20+BD21+BD19</f>
        <v>119</v>
      </c>
      <c r="BE22" s="26">
        <f aca="true" t="shared" si="1" ref="BE22:BJ22">BE17+BE18+BE20+BE21+BE19</f>
        <v>12</v>
      </c>
      <c r="BF22" s="26">
        <f t="shared" si="1"/>
        <v>17</v>
      </c>
      <c r="BG22" s="26">
        <f t="shared" si="1"/>
        <v>4</v>
      </c>
      <c r="BH22" s="26">
        <f t="shared" si="1"/>
        <v>7</v>
      </c>
      <c r="BI22" s="26">
        <f t="shared" si="1"/>
        <v>6</v>
      </c>
      <c r="BJ22" s="26">
        <f t="shared" si="1"/>
        <v>34</v>
      </c>
      <c r="BK22" s="154">
        <f t="shared" si="0"/>
        <v>199</v>
      </c>
      <c r="BL22" s="11"/>
    </row>
    <row r="23" spans="2:63" ht="3.75" customHeight="1">
      <c r="B23" s="2"/>
      <c r="BA23" s="19"/>
      <c r="BB23" s="19"/>
      <c r="BC23" s="19"/>
      <c r="BD23" s="20"/>
      <c r="BE23" s="20"/>
      <c r="BF23" s="20"/>
      <c r="BG23" s="20"/>
      <c r="BH23" s="20"/>
      <c r="BI23" s="20"/>
      <c r="BJ23" s="20"/>
      <c r="BK23" s="20"/>
    </row>
    <row r="24" spans="1:63" ht="12.75" customHeight="1">
      <c r="A24" s="478" t="s">
        <v>15</v>
      </c>
      <c r="B24" s="478"/>
      <c r="C24" s="478"/>
      <c r="D24" s="478"/>
      <c r="E24" s="478"/>
      <c r="F24" s="478"/>
      <c r="G24" s="4"/>
      <c r="H24" s="478" t="s">
        <v>17</v>
      </c>
      <c r="I24" s="478"/>
      <c r="J24" s="478"/>
      <c r="K24" s="478"/>
      <c r="L24" s="478"/>
      <c r="M24" s="478"/>
      <c r="N24" s="478"/>
      <c r="O24" s="4"/>
      <c r="P24" s="478" t="s">
        <v>59</v>
      </c>
      <c r="Q24" s="478"/>
      <c r="R24" s="478"/>
      <c r="S24" s="478"/>
      <c r="T24" s="478"/>
      <c r="U24" s="478"/>
      <c r="V24" s="478"/>
      <c r="W24" s="10"/>
      <c r="X24" s="478" t="s">
        <v>241</v>
      </c>
      <c r="Y24" s="478"/>
      <c r="Z24" s="478"/>
      <c r="AA24" s="478"/>
      <c r="AB24" s="478"/>
      <c r="AC24" s="478"/>
      <c r="AD24" s="478"/>
      <c r="AE24" s="4"/>
      <c r="AF24" s="478" t="s">
        <v>60</v>
      </c>
      <c r="AG24" s="478"/>
      <c r="AH24" s="478"/>
      <c r="AI24" s="478"/>
      <c r="AJ24" s="478"/>
      <c r="AK24" s="478"/>
      <c r="AL24" s="478"/>
      <c r="AM24" s="4"/>
      <c r="AN24" s="478" t="s">
        <v>18</v>
      </c>
      <c r="AO24" s="478"/>
      <c r="AP24" s="478"/>
      <c r="AQ24" s="478"/>
      <c r="AR24" s="478"/>
      <c r="AS24" s="478"/>
      <c r="AT24" s="478"/>
      <c r="AU24" s="4"/>
      <c r="AV24" s="478" t="s">
        <v>233</v>
      </c>
      <c r="AW24" s="478"/>
      <c r="AX24" s="478"/>
      <c r="AY24" s="478"/>
      <c r="AZ24" s="478"/>
      <c r="BA24" s="478"/>
      <c r="BB24" s="478"/>
      <c r="BC24" s="479" t="s">
        <v>240</v>
      </c>
      <c r="BD24" s="479"/>
      <c r="BE24" s="479"/>
      <c r="BF24" s="479"/>
      <c r="BG24" s="478" t="s">
        <v>16</v>
      </c>
      <c r="BH24" s="478"/>
      <c r="BI24" s="478"/>
      <c r="BJ24" s="478"/>
      <c r="BK24" s="4"/>
    </row>
    <row r="25" spans="1:63" ht="12.75" customHeight="1">
      <c r="A25" s="478"/>
      <c r="B25" s="478"/>
      <c r="C25" s="478"/>
      <c r="D25" s="478"/>
      <c r="E25" s="478"/>
      <c r="F25" s="478"/>
      <c r="G25" s="4"/>
      <c r="H25" s="478"/>
      <c r="I25" s="478"/>
      <c r="J25" s="478"/>
      <c r="K25" s="478"/>
      <c r="L25" s="478"/>
      <c r="M25" s="478"/>
      <c r="N25" s="478"/>
      <c r="O25" s="4"/>
      <c r="P25" s="478"/>
      <c r="Q25" s="478"/>
      <c r="R25" s="478"/>
      <c r="S25" s="478"/>
      <c r="T25" s="478"/>
      <c r="U25" s="478"/>
      <c r="V25" s="478"/>
      <c r="W25" s="10"/>
      <c r="X25" s="478"/>
      <c r="Y25" s="478"/>
      <c r="Z25" s="478"/>
      <c r="AA25" s="478"/>
      <c r="AB25" s="478"/>
      <c r="AC25" s="478"/>
      <c r="AD25" s="478"/>
      <c r="AE25" s="4"/>
      <c r="AF25" s="478"/>
      <c r="AG25" s="478"/>
      <c r="AH25" s="478"/>
      <c r="AI25" s="478"/>
      <c r="AJ25" s="478"/>
      <c r="AK25" s="478"/>
      <c r="AL25" s="478"/>
      <c r="AM25" s="4"/>
      <c r="AN25" s="478"/>
      <c r="AO25" s="478"/>
      <c r="AP25" s="478"/>
      <c r="AQ25" s="478"/>
      <c r="AR25" s="478"/>
      <c r="AS25" s="478"/>
      <c r="AT25" s="478"/>
      <c r="AU25" s="4"/>
      <c r="AV25" s="478"/>
      <c r="AW25" s="478"/>
      <c r="AX25" s="478"/>
      <c r="AY25" s="478"/>
      <c r="AZ25" s="478"/>
      <c r="BA25" s="478"/>
      <c r="BB25" s="478"/>
      <c r="BC25" s="479"/>
      <c r="BD25" s="479"/>
      <c r="BE25" s="479"/>
      <c r="BF25" s="479"/>
      <c r="BG25" s="478"/>
      <c r="BH25" s="478"/>
      <c r="BI25" s="478"/>
      <c r="BJ25" s="478"/>
      <c r="BK25" s="4"/>
    </row>
    <row r="26" spans="1:63" ht="12.75" customHeight="1">
      <c r="A26" s="478"/>
      <c r="B26" s="478"/>
      <c r="C26" s="478"/>
      <c r="D26" s="478"/>
      <c r="E26" s="478"/>
      <c r="F26" s="478"/>
      <c r="G26" s="4"/>
      <c r="H26" s="478"/>
      <c r="I26" s="478"/>
      <c r="J26" s="478"/>
      <c r="K26" s="478"/>
      <c r="L26" s="478"/>
      <c r="M26" s="478"/>
      <c r="N26" s="478"/>
      <c r="O26" s="4"/>
      <c r="P26" s="478"/>
      <c r="Q26" s="478"/>
      <c r="R26" s="478"/>
      <c r="S26" s="478"/>
      <c r="T26" s="478"/>
      <c r="U26" s="478"/>
      <c r="V26" s="478"/>
      <c r="W26" s="10"/>
      <c r="X26" s="478"/>
      <c r="Y26" s="478"/>
      <c r="Z26" s="478"/>
      <c r="AA26" s="478"/>
      <c r="AB26" s="478"/>
      <c r="AC26" s="478"/>
      <c r="AD26" s="478"/>
      <c r="AE26" s="4"/>
      <c r="AF26" s="478"/>
      <c r="AG26" s="478"/>
      <c r="AH26" s="478"/>
      <c r="AI26" s="478"/>
      <c r="AJ26" s="478"/>
      <c r="AK26" s="478"/>
      <c r="AL26" s="478"/>
      <c r="AM26" s="4"/>
      <c r="AN26" s="478"/>
      <c r="AO26" s="478"/>
      <c r="AP26" s="478"/>
      <c r="AQ26" s="478"/>
      <c r="AR26" s="478"/>
      <c r="AS26" s="478"/>
      <c r="AT26" s="478"/>
      <c r="AU26" s="4"/>
      <c r="AV26" s="478"/>
      <c r="AW26" s="478"/>
      <c r="AX26" s="478"/>
      <c r="AY26" s="478"/>
      <c r="AZ26" s="478"/>
      <c r="BA26" s="478"/>
      <c r="BB26" s="478"/>
      <c r="BC26" s="479"/>
      <c r="BD26" s="479"/>
      <c r="BE26" s="479"/>
      <c r="BF26" s="479"/>
      <c r="BG26" s="478"/>
      <c r="BH26" s="478"/>
      <c r="BI26" s="478"/>
      <c r="BJ26" s="478"/>
      <c r="BK26" s="4"/>
    </row>
    <row r="27" spans="1:63" ht="12" customHeight="1">
      <c r="A27" s="478"/>
      <c r="B27" s="478"/>
      <c r="C27" s="478"/>
      <c r="D27" s="478"/>
      <c r="E27" s="478"/>
      <c r="F27" s="478"/>
      <c r="G27" s="4"/>
      <c r="H27" s="478"/>
      <c r="I27" s="478"/>
      <c r="J27" s="478"/>
      <c r="K27" s="478"/>
      <c r="L27" s="478"/>
      <c r="M27" s="478"/>
      <c r="N27" s="478"/>
      <c r="O27" s="4"/>
      <c r="P27" s="478"/>
      <c r="Q27" s="478"/>
      <c r="R27" s="478"/>
      <c r="S27" s="478"/>
      <c r="T27" s="478"/>
      <c r="U27" s="478"/>
      <c r="V27" s="478"/>
      <c r="W27" s="10"/>
      <c r="X27" s="478"/>
      <c r="Y27" s="478"/>
      <c r="Z27" s="478"/>
      <c r="AA27" s="478"/>
      <c r="AB27" s="478"/>
      <c r="AC27" s="478"/>
      <c r="AD27" s="478"/>
      <c r="AE27" s="4"/>
      <c r="AF27" s="478"/>
      <c r="AG27" s="478"/>
      <c r="AH27" s="478"/>
      <c r="AI27" s="478"/>
      <c r="AJ27" s="478"/>
      <c r="AK27" s="478"/>
      <c r="AL27" s="478"/>
      <c r="AM27" s="4"/>
      <c r="AN27" s="478"/>
      <c r="AO27" s="478"/>
      <c r="AP27" s="478"/>
      <c r="AQ27" s="478"/>
      <c r="AR27" s="478"/>
      <c r="AS27" s="478"/>
      <c r="AT27" s="478"/>
      <c r="AU27" s="4"/>
      <c r="AV27" s="478"/>
      <c r="AW27" s="478"/>
      <c r="AX27" s="478"/>
      <c r="AY27" s="478"/>
      <c r="AZ27" s="478"/>
      <c r="BA27" s="478"/>
      <c r="BB27" s="478"/>
      <c r="BC27" s="479"/>
      <c r="BD27" s="479"/>
      <c r="BE27" s="479"/>
      <c r="BF27" s="479"/>
      <c r="BG27" s="478"/>
      <c r="BH27" s="478"/>
      <c r="BI27" s="478"/>
      <c r="BJ27" s="478"/>
      <c r="BK27" s="4"/>
    </row>
    <row r="28" spans="1:63" ht="6" customHeight="1">
      <c r="A28" s="478"/>
      <c r="B28" s="478"/>
      <c r="C28" s="478"/>
      <c r="D28" s="478"/>
      <c r="E28" s="478"/>
      <c r="F28" s="478"/>
      <c r="G28" s="4"/>
      <c r="H28" s="478"/>
      <c r="I28" s="478"/>
      <c r="J28" s="478"/>
      <c r="K28" s="478"/>
      <c r="L28" s="478"/>
      <c r="M28" s="478"/>
      <c r="N28" s="478"/>
      <c r="O28" s="4"/>
      <c r="P28" s="478"/>
      <c r="Q28" s="478"/>
      <c r="R28" s="478"/>
      <c r="S28" s="478"/>
      <c r="T28" s="478"/>
      <c r="U28" s="478"/>
      <c r="V28" s="478"/>
      <c r="W28" s="10"/>
      <c r="X28" s="478"/>
      <c r="Y28" s="478"/>
      <c r="Z28" s="478"/>
      <c r="AA28" s="478"/>
      <c r="AB28" s="478"/>
      <c r="AC28" s="478"/>
      <c r="AD28" s="478"/>
      <c r="AE28" s="4"/>
      <c r="AF28" s="478"/>
      <c r="AG28" s="478"/>
      <c r="AH28" s="478"/>
      <c r="AI28" s="478"/>
      <c r="AJ28" s="478"/>
      <c r="AK28" s="478"/>
      <c r="AL28" s="478"/>
      <c r="AM28" s="4"/>
      <c r="AN28" s="478"/>
      <c r="AO28" s="478"/>
      <c r="AP28" s="478"/>
      <c r="AQ28" s="478"/>
      <c r="AR28" s="478"/>
      <c r="AS28" s="478"/>
      <c r="AT28" s="478"/>
      <c r="AU28" s="4"/>
      <c r="AV28" s="478"/>
      <c r="AW28" s="478"/>
      <c r="AX28" s="478"/>
      <c r="AY28" s="478"/>
      <c r="AZ28" s="478"/>
      <c r="BA28" s="478"/>
      <c r="BB28" s="478"/>
      <c r="BC28" s="479"/>
      <c r="BD28" s="479"/>
      <c r="BE28" s="479"/>
      <c r="BF28" s="479"/>
      <c r="BG28" s="478"/>
      <c r="BH28" s="478"/>
      <c r="BI28" s="478"/>
      <c r="BJ28" s="478"/>
      <c r="BK28" s="4"/>
    </row>
    <row r="29" spans="2:63" ht="6" customHeight="1">
      <c r="B29" s="2"/>
      <c r="C29" s="6"/>
      <c r="D29" s="6"/>
      <c r="E29" s="6"/>
      <c r="F29" s="6"/>
      <c r="G29" s="6"/>
      <c r="H29" s="6"/>
      <c r="I29" s="4"/>
      <c r="J29" s="4"/>
      <c r="K29" s="4"/>
      <c r="L29" s="6"/>
      <c r="M29" s="6"/>
      <c r="N29" s="6"/>
      <c r="O29" s="6"/>
      <c r="P29" s="6"/>
      <c r="Q29" s="7"/>
      <c r="R29" s="8"/>
      <c r="S29" s="6"/>
      <c r="T29" s="6"/>
      <c r="U29" s="6"/>
      <c r="V29" s="6"/>
      <c r="W29" s="6"/>
      <c r="X29" s="6"/>
      <c r="Y29" s="6"/>
      <c r="Z29" s="6"/>
      <c r="AA29" s="3"/>
      <c r="AB29" s="3"/>
      <c r="AC29" s="6"/>
      <c r="AD29" s="6"/>
      <c r="AE29" s="6"/>
      <c r="AF29" s="6"/>
      <c r="AG29" s="6"/>
      <c r="AH29" s="6"/>
      <c r="AI29" s="4"/>
      <c r="AJ29" s="4"/>
      <c r="AK29" s="4"/>
      <c r="AL29" s="6"/>
      <c r="AM29" s="6"/>
      <c r="AN29" s="6"/>
      <c r="AO29" s="6"/>
      <c r="AP29" s="6"/>
      <c r="AQ29" s="3"/>
      <c r="AR29" s="3"/>
      <c r="AS29" s="6"/>
      <c r="AT29" s="6"/>
      <c r="AU29" s="6"/>
      <c r="AV29" s="6"/>
      <c r="AW29" s="6"/>
      <c r="AX29" s="6"/>
      <c r="AY29" s="3"/>
      <c r="AZ29" s="3"/>
      <c r="BA29" s="6"/>
      <c r="BB29" s="6"/>
      <c r="BC29" s="6"/>
      <c r="BD29" s="3"/>
      <c r="BE29" s="6"/>
      <c r="BF29" s="6"/>
      <c r="BG29" s="3"/>
      <c r="BH29" s="4"/>
      <c r="BI29" s="4"/>
      <c r="BJ29" s="4"/>
      <c r="BK29" s="4"/>
    </row>
    <row r="30" spans="10:63" ht="9" customHeight="1">
      <c r="J30" s="487"/>
      <c r="K30" s="488"/>
      <c r="L30" s="474"/>
      <c r="M30" s="18"/>
      <c r="N30" s="18"/>
      <c r="O30" s="18"/>
      <c r="P30" s="18"/>
      <c r="Q30" s="18"/>
      <c r="R30" s="487">
        <v>0</v>
      </c>
      <c r="S30" s="488"/>
      <c r="T30" s="474"/>
      <c r="U30" s="18"/>
      <c r="V30" s="18"/>
      <c r="W30" s="18"/>
      <c r="X30" s="18"/>
      <c r="Y30" s="18"/>
      <c r="Z30" s="487">
        <v>8</v>
      </c>
      <c r="AA30" s="488"/>
      <c r="AB30" s="474"/>
      <c r="AC30" s="18"/>
      <c r="AD30" s="18"/>
      <c r="AE30" s="18"/>
      <c r="AF30" s="18"/>
      <c r="AG30" s="18"/>
      <c r="AH30" s="487" t="s">
        <v>19</v>
      </c>
      <c r="AI30" s="488"/>
      <c r="AJ30" s="474"/>
      <c r="AK30" s="18"/>
      <c r="AL30" s="18"/>
      <c r="AM30" s="18"/>
      <c r="AN30" s="18"/>
      <c r="AO30" s="18"/>
      <c r="AP30" s="487" t="s">
        <v>20</v>
      </c>
      <c r="AQ30" s="488"/>
      <c r="AR30" s="474"/>
      <c r="AS30" s="18"/>
      <c r="AT30" s="18"/>
      <c r="AU30" s="18"/>
      <c r="AV30" s="18"/>
      <c r="AW30" s="18"/>
      <c r="AX30" s="487" t="s">
        <v>10</v>
      </c>
      <c r="AY30" s="488"/>
      <c r="AZ30" s="474"/>
      <c r="BA30" s="18"/>
      <c r="BB30" s="18"/>
      <c r="BC30" s="18"/>
      <c r="BD30" s="473" t="s">
        <v>62</v>
      </c>
      <c r="BE30" s="474"/>
      <c r="BF30" s="29"/>
      <c r="BG30" s="18"/>
      <c r="BH30" s="473" t="s">
        <v>61</v>
      </c>
      <c r="BI30" s="474"/>
      <c r="BJ30" s="4"/>
      <c r="BK30" s="4"/>
    </row>
    <row r="31" spans="10:63" ht="10.5" customHeight="1">
      <c r="J31" s="475"/>
      <c r="K31" s="489"/>
      <c r="L31" s="476"/>
      <c r="M31" s="18"/>
      <c r="N31" s="18"/>
      <c r="O31" s="18"/>
      <c r="P31" s="18"/>
      <c r="Q31" s="18"/>
      <c r="R31" s="475"/>
      <c r="S31" s="489"/>
      <c r="T31" s="476"/>
      <c r="U31" s="18"/>
      <c r="V31" s="18"/>
      <c r="W31" s="18"/>
      <c r="X31" s="18"/>
      <c r="Y31" s="18"/>
      <c r="Z31" s="475"/>
      <c r="AA31" s="489"/>
      <c r="AB31" s="476"/>
      <c r="AC31" s="18"/>
      <c r="AD31" s="18"/>
      <c r="AE31" s="18"/>
      <c r="AF31" s="18"/>
      <c r="AG31" s="18"/>
      <c r="AH31" s="475"/>
      <c r="AI31" s="489"/>
      <c r="AJ31" s="476"/>
      <c r="AK31" s="18"/>
      <c r="AL31" s="18"/>
      <c r="AM31" s="18"/>
      <c r="AN31" s="18"/>
      <c r="AO31" s="18"/>
      <c r="AP31" s="475"/>
      <c r="AQ31" s="489"/>
      <c r="AR31" s="476"/>
      <c r="AS31" s="18"/>
      <c r="AT31" s="18"/>
      <c r="AU31" s="18"/>
      <c r="AV31" s="18"/>
      <c r="AW31" s="18"/>
      <c r="AX31" s="475"/>
      <c r="AY31" s="489"/>
      <c r="AZ31" s="476"/>
      <c r="BA31" s="18"/>
      <c r="BB31" s="18"/>
      <c r="BC31" s="18"/>
      <c r="BD31" s="475"/>
      <c r="BE31" s="476"/>
      <c r="BF31" s="29"/>
      <c r="BG31" s="18"/>
      <c r="BH31" s="475"/>
      <c r="BI31" s="476"/>
      <c r="BJ31" s="4"/>
      <c r="BK31" s="4"/>
    </row>
    <row r="32" spans="15:63" ht="12.75" customHeight="1">
      <c r="O32" s="4"/>
      <c r="P32" s="4"/>
      <c r="BF32" s="4"/>
      <c r="BH32" s="4"/>
      <c r="BI32" s="4"/>
      <c r="BJ32" s="4"/>
      <c r="BK32" s="4"/>
    </row>
    <row r="33" spans="15:61" ht="12.75" customHeight="1">
      <c r="O33" s="4"/>
      <c r="P33" s="4"/>
      <c r="BD33" s="4"/>
      <c r="BF33" s="4"/>
      <c r="BG33" s="4"/>
      <c r="BH33" s="4"/>
      <c r="BI33" s="4"/>
    </row>
    <row r="34" spans="15:61" ht="12.75" customHeight="1">
      <c r="O34" s="4"/>
      <c r="P34" s="4"/>
      <c r="BD34" s="4"/>
      <c r="BF34" s="4"/>
      <c r="BG34" s="4"/>
      <c r="BH34" s="4"/>
      <c r="BI34" s="4"/>
    </row>
    <row r="35" spans="3:63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7" spans="17:23" ht="12.75">
      <c r="Q37" s="4"/>
      <c r="R37" s="4"/>
      <c r="S37" s="4"/>
      <c r="T37" s="4"/>
      <c r="U37" s="4"/>
      <c r="V37" s="4"/>
      <c r="W37" s="4"/>
    </row>
    <row r="38" spans="17:23" ht="12.75">
      <c r="Q38" s="4"/>
      <c r="R38" s="4"/>
      <c r="S38" s="4"/>
      <c r="T38" s="4"/>
      <c r="U38" s="4"/>
      <c r="V38" s="4"/>
      <c r="W38" s="4"/>
    </row>
    <row r="39" spans="17:23" ht="12.75">
      <c r="Q39" s="4"/>
      <c r="R39" s="4"/>
      <c r="S39" s="4"/>
      <c r="T39" s="4"/>
      <c r="U39" s="4"/>
      <c r="V39" s="4"/>
      <c r="W39" s="4"/>
    </row>
    <row r="40" spans="17:23" ht="12.75">
      <c r="Q40" s="4"/>
      <c r="R40" s="4"/>
      <c r="S40" s="4"/>
      <c r="T40" s="4"/>
      <c r="U40" s="4"/>
      <c r="V40" s="4"/>
      <c r="W40" s="4"/>
    </row>
    <row r="41" spans="17:23" ht="12.75">
      <c r="Q41" s="4"/>
      <c r="R41" s="4"/>
      <c r="S41" s="4"/>
      <c r="T41" s="4"/>
      <c r="U41" s="4"/>
      <c r="V41" s="4"/>
      <c r="W41" s="4"/>
    </row>
  </sheetData>
  <sheetProtection/>
  <mergeCells count="61">
    <mergeCell ref="BJ6:BJ16"/>
    <mergeCell ref="BK6:BK16"/>
    <mergeCell ref="A6:B16"/>
    <mergeCell ref="BC6:BC16"/>
    <mergeCell ref="BD6:BD16"/>
    <mergeCell ref="BE6:BE16"/>
    <mergeCell ref="BF8:BF16"/>
    <mergeCell ref="BG8:BG16"/>
    <mergeCell ref="BF6:BG7"/>
    <mergeCell ref="C6:F7"/>
    <mergeCell ref="Z30:AB31"/>
    <mergeCell ref="P6:S7"/>
    <mergeCell ref="AF24:AL28"/>
    <mergeCell ref="AB6:AB15"/>
    <mergeCell ref="AX6:AX15"/>
    <mergeCell ref="J30:L31"/>
    <mergeCell ref="P24:V28"/>
    <mergeCell ref="R30:T31"/>
    <mergeCell ref="X6:X15"/>
    <mergeCell ref="AH30:AJ31"/>
    <mergeCell ref="AP30:AR31"/>
    <mergeCell ref="AZ22:BB22"/>
    <mergeCell ref="AP6:AS7"/>
    <mergeCell ref="AK6:AK15"/>
    <mergeCell ref="AX30:AZ31"/>
    <mergeCell ref="AN24:AT28"/>
    <mergeCell ref="AV24:BB28"/>
    <mergeCell ref="H24:N28"/>
    <mergeCell ref="X24:AD28"/>
    <mergeCell ref="AC6:AF7"/>
    <mergeCell ref="A21:B21"/>
    <mergeCell ref="K6:K15"/>
    <mergeCell ref="U6:W7"/>
    <mergeCell ref="T6:T15"/>
    <mergeCell ref="A17:B17"/>
    <mergeCell ref="A18:B18"/>
    <mergeCell ref="G6:G15"/>
    <mergeCell ref="BH30:BI31"/>
    <mergeCell ref="A5:BB5"/>
    <mergeCell ref="Y6:AA7"/>
    <mergeCell ref="BG24:BJ28"/>
    <mergeCell ref="AY6:BB7"/>
    <mergeCell ref="BD30:BE31"/>
    <mergeCell ref="BC24:BF28"/>
    <mergeCell ref="BC5:BK5"/>
    <mergeCell ref="A24:F28"/>
    <mergeCell ref="A20:B20"/>
    <mergeCell ref="R3:AZ3"/>
    <mergeCell ref="AG6:AG15"/>
    <mergeCell ref="AH6:AJ7"/>
    <mergeCell ref="AL6:AO7"/>
    <mergeCell ref="AT6:AT15"/>
    <mergeCell ref="AU6:AW7"/>
    <mergeCell ref="R4:AZ4"/>
    <mergeCell ref="A19:B19"/>
    <mergeCell ref="BH6:BH16"/>
    <mergeCell ref="BI6:BI16"/>
    <mergeCell ref="H6:J7"/>
    <mergeCell ref="L6:O7"/>
    <mergeCell ref="L4:N4"/>
    <mergeCell ref="C4:K4"/>
  </mergeCells>
  <printOptions/>
  <pageMargins left="0.3937007874015748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Z109"/>
  <sheetViews>
    <sheetView zoomScale="70" zoomScaleNormal="70" zoomScaleSheetLayoutView="130" zoomScalePageLayoutView="0" workbookViewId="0" topLeftCell="A109">
      <selection activeCell="L95" sqref="L95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8.28125" style="9" customWidth="1"/>
    <col min="4" max="4" width="8.421875" style="9" customWidth="1"/>
    <col min="5" max="5" width="5.7109375" style="9" customWidth="1"/>
    <col min="6" max="6" width="4.8515625" style="9" customWidth="1"/>
    <col min="7" max="7" width="7.421875" style="30" customWidth="1"/>
    <col min="8" max="8" width="6.7109375" style="30" customWidth="1"/>
    <col min="9" max="9" width="6.421875" style="30" customWidth="1"/>
    <col min="10" max="11" width="6.57421875" style="30" customWidth="1"/>
    <col min="12" max="12" width="6.7109375" style="30" customWidth="1"/>
    <col min="13" max="13" width="5.421875" style="9" customWidth="1"/>
    <col min="14" max="14" width="6.28125" style="9" customWidth="1"/>
    <col min="15" max="15" width="0.2890625" style="9" hidden="1" customWidth="1"/>
    <col min="16" max="17" width="6.140625" style="9" hidden="1" customWidth="1"/>
    <col min="18" max="18" width="7.140625" style="9" hidden="1" customWidth="1"/>
    <col min="19" max="20" width="5.8515625" style="9" customWidth="1"/>
    <col min="21" max="21" width="6.140625" style="9" customWidth="1"/>
    <col min="22" max="22" width="5.7109375" style="9" customWidth="1"/>
    <col min="23" max="23" width="6.00390625" style="9" customWidth="1"/>
    <col min="24" max="24" width="5.57421875" style="4" customWidth="1"/>
    <col min="25" max="25" width="6.421875" style="4" customWidth="1"/>
    <col min="26" max="26" width="6.00390625" style="4" customWidth="1"/>
    <col min="27" max="27" width="5.421875" style="4" customWidth="1"/>
    <col min="28" max="28" width="6.00390625" style="4" customWidth="1"/>
    <col min="29" max="29" width="5.57421875" style="4" customWidth="1"/>
    <col min="30" max="30" width="6.140625" style="4" customWidth="1"/>
    <col min="31" max="32" width="5.8515625" style="4" customWidth="1"/>
    <col min="33" max="33" width="6.7109375" style="4" customWidth="1"/>
    <col min="34" max="34" width="6.00390625" style="4" customWidth="1"/>
    <col min="35" max="16384" width="9.140625" style="4" customWidth="1"/>
  </cols>
  <sheetData>
    <row r="1" ht="9" customHeight="1"/>
    <row r="2" spans="1:30" ht="17.25" customHeight="1">
      <c r="A2" s="530" t="s">
        <v>21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</row>
    <row r="3" ht="8.25" customHeight="1"/>
    <row r="4" spans="1:34" s="11" customFormat="1" ht="21" customHeight="1">
      <c r="A4" s="569" t="s">
        <v>22</v>
      </c>
      <c r="B4" s="566" t="s">
        <v>242</v>
      </c>
      <c r="C4" s="573" t="s">
        <v>89</v>
      </c>
      <c r="D4" s="574"/>
      <c r="E4" s="574"/>
      <c r="F4" s="575"/>
      <c r="G4" s="537" t="s">
        <v>27</v>
      </c>
      <c r="H4" s="537"/>
      <c r="I4" s="582"/>
      <c r="J4" s="582"/>
      <c r="K4" s="582"/>
      <c r="L4" s="583"/>
      <c r="M4" s="540" t="s">
        <v>85</v>
      </c>
      <c r="N4" s="541"/>
      <c r="O4" s="558" t="s">
        <v>244</v>
      </c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</row>
    <row r="5" spans="1:34" s="11" customFormat="1" ht="33.75" customHeight="1">
      <c r="A5" s="570"/>
      <c r="B5" s="567"/>
      <c r="C5" s="576"/>
      <c r="D5" s="577"/>
      <c r="E5" s="577"/>
      <c r="F5" s="578"/>
      <c r="G5" s="533" t="s">
        <v>28</v>
      </c>
      <c r="H5" s="533" t="s">
        <v>48</v>
      </c>
      <c r="I5" s="537" t="s">
        <v>29</v>
      </c>
      <c r="J5" s="538"/>
      <c r="K5" s="538"/>
      <c r="L5" s="539"/>
      <c r="M5" s="542"/>
      <c r="N5" s="541"/>
      <c r="O5" s="560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</row>
    <row r="6" spans="1:34" s="11" customFormat="1" ht="14.25" customHeight="1">
      <c r="A6" s="570"/>
      <c r="B6" s="567"/>
      <c r="C6" s="579"/>
      <c r="D6" s="580"/>
      <c r="E6" s="580"/>
      <c r="F6" s="581"/>
      <c r="G6" s="549"/>
      <c r="H6" s="549"/>
      <c r="I6" s="533" t="s">
        <v>30</v>
      </c>
      <c r="J6" s="531" t="s">
        <v>31</v>
      </c>
      <c r="K6" s="531"/>
      <c r="L6" s="532"/>
      <c r="M6" s="546" t="s">
        <v>51</v>
      </c>
      <c r="N6" s="543" t="s">
        <v>52</v>
      </c>
      <c r="O6" s="562" t="s">
        <v>159</v>
      </c>
      <c r="P6" s="562"/>
      <c r="Q6" s="562"/>
      <c r="R6" s="563"/>
      <c r="S6" s="556" t="s">
        <v>159</v>
      </c>
      <c r="T6" s="556"/>
      <c r="U6" s="556"/>
      <c r="V6" s="557"/>
      <c r="W6" s="556" t="s">
        <v>24</v>
      </c>
      <c r="X6" s="556"/>
      <c r="Y6" s="556"/>
      <c r="Z6" s="557"/>
      <c r="AA6" s="556" t="s">
        <v>160</v>
      </c>
      <c r="AB6" s="556"/>
      <c r="AC6" s="556"/>
      <c r="AD6" s="557"/>
      <c r="AE6" s="556" t="s">
        <v>325</v>
      </c>
      <c r="AF6" s="556"/>
      <c r="AG6" s="556"/>
      <c r="AH6" s="557"/>
    </row>
    <row r="7" spans="1:34" s="11" customFormat="1" ht="124.5" customHeight="1" thickBot="1">
      <c r="A7" s="570"/>
      <c r="B7" s="567"/>
      <c r="C7" s="533" t="s">
        <v>87</v>
      </c>
      <c r="D7" s="533" t="s">
        <v>88</v>
      </c>
      <c r="E7" s="533" t="s">
        <v>229</v>
      </c>
      <c r="F7" s="533" t="s">
        <v>243</v>
      </c>
      <c r="G7" s="549"/>
      <c r="H7" s="549"/>
      <c r="I7" s="549"/>
      <c r="J7" s="533" t="s">
        <v>105</v>
      </c>
      <c r="K7" s="533" t="s">
        <v>49</v>
      </c>
      <c r="L7" s="543" t="s">
        <v>50</v>
      </c>
      <c r="M7" s="547"/>
      <c r="N7" s="544"/>
      <c r="O7" s="555" t="s">
        <v>273</v>
      </c>
      <c r="P7" s="554"/>
      <c r="Q7" s="555" t="s">
        <v>274</v>
      </c>
      <c r="R7" s="554"/>
      <c r="S7" s="555" t="s">
        <v>302</v>
      </c>
      <c r="T7" s="554"/>
      <c r="U7" s="555" t="s">
        <v>303</v>
      </c>
      <c r="V7" s="572"/>
      <c r="W7" s="553" t="s">
        <v>327</v>
      </c>
      <c r="X7" s="554"/>
      <c r="Y7" s="555" t="s">
        <v>330</v>
      </c>
      <c r="Z7" s="554"/>
      <c r="AA7" s="555" t="s">
        <v>331</v>
      </c>
      <c r="AB7" s="554"/>
      <c r="AC7" s="555" t="s">
        <v>326</v>
      </c>
      <c r="AD7" s="554"/>
      <c r="AE7" s="555" t="s">
        <v>342</v>
      </c>
      <c r="AF7" s="554"/>
      <c r="AG7" s="555" t="s">
        <v>341</v>
      </c>
      <c r="AH7" s="554"/>
    </row>
    <row r="8" spans="1:34" s="11" customFormat="1" ht="15.75" customHeight="1" thickBot="1">
      <c r="A8" s="571"/>
      <c r="B8" s="568"/>
      <c r="C8" s="534"/>
      <c r="D8" s="534"/>
      <c r="E8" s="534"/>
      <c r="F8" s="534"/>
      <c r="G8" s="534"/>
      <c r="H8" s="534"/>
      <c r="I8" s="534"/>
      <c r="J8" s="534"/>
      <c r="K8" s="534"/>
      <c r="L8" s="545"/>
      <c r="M8" s="548"/>
      <c r="N8" s="545"/>
      <c r="O8" s="212" t="s">
        <v>275</v>
      </c>
      <c r="P8" s="255" t="s">
        <v>276</v>
      </c>
      <c r="Q8" s="212" t="s">
        <v>275</v>
      </c>
      <c r="R8" s="255" t="s">
        <v>276</v>
      </c>
      <c r="S8" s="212" t="s">
        <v>275</v>
      </c>
      <c r="T8" s="255" t="s">
        <v>276</v>
      </c>
      <c r="U8" s="212" t="s">
        <v>275</v>
      </c>
      <c r="V8" s="255" t="s">
        <v>276</v>
      </c>
      <c r="W8" s="212" t="s">
        <v>275</v>
      </c>
      <c r="X8" s="255" t="s">
        <v>276</v>
      </c>
      <c r="Y8" s="212" t="s">
        <v>275</v>
      </c>
      <c r="Z8" s="255" t="s">
        <v>276</v>
      </c>
      <c r="AA8" s="212" t="s">
        <v>275</v>
      </c>
      <c r="AB8" s="255" t="s">
        <v>276</v>
      </c>
      <c r="AC8" s="212" t="s">
        <v>275</v>
      </c>
      <c r="AD8" s="255" t="s">
        <v>276</v>
      </c>
      <c r="AE8" s="212" t="s">
        <v>275</v>
      </c>
      <c r="AF8" s="255" t="s">
        <v>276</v>
      </c>
      <c r="AG8" s="212" t="s">
        <v>275</v>
      </c>
      <c r="AH8" s="255" t="s">
        <v>276</v>
      </c>
    </row>
    <row r="9" spans="1:34" s="11" customFormat="1" ht="18" customHeight="1" hidden="1" thickBot="1">
      <c r="A9" s="166"/>
      <c r="B9" s="92" t="s">
        <v>214</v>
      </c>
      <c r="C9" s="193" t="s">
        <v>285</v>
      </c>
      <c r="D9" s="193" t="s">
        <v>286</v>
      </c>
      <c r="E9" s="193">
        <v>2</v>
      </c>
      <c r="F9" s="193">
        <v>1</v>
      </c>
      <c r="G9" s="167">
        <f aca="true" t="shared" si="0" ref="G9:T9">G10+G28</f>
        <v>8532</v>
      </c>
      <c r="H9" s="167">
        <f t="shared" si="0"/>
        <v>2844</v>
      </c>
      <c r="I9" s="167">
        <f t="shared" si="0"/>
        <v>5688</v>
      </c>
      <c r="J9" s="167">
        <f t="shared" si="0"/>
        <v>3158</v>
      </c>
      <c r="K9" s="167">
        <f t="shared" si="0"/>
        <v>2432</v>
      </c>
      <c r="L9" s="230">
        <f t="shared" si="0"/>
        <v>40</v>
      </c>
      <c r="M9" s="213">
        <f t="shared" si="0"/>
        <v>432</v>
      </c>
      <c r="N9" s="230">
        <f t="shared" si="0"/>
        <v>612</v>
      </c>
      <c r="O9" s="213">
        <f t="shared" si="0"/>
        <v>918</v>
      </c>
      <c r="P9" s="256">
        <f t="shared" si="0"/>
        <v>612</v>
      </c>
      <c r="Q9" s="213">
        <f t="shared" si="0"/>
        <v>1188</v>
      </c>
      <c r="R9" s="256">
        <f t="shared" si="0"/>
        <v>792</v>
      </c>
      <c r="S9" s="276">
        <f t="shared" si="0"/>
        <v>918</v>
      </c>
      <c r="T9" s="275">
        <f t="shared" si="0"/>
        <v>612</v>
      </c>
      <c r="U9" s="277">
        <f aca="true" t="shared" si="1" ref="U9:AD9">U10+U28</f>
        <v>1242</v>
      </c>
      <c r="V9" s="260">
        <f t="shared" si="1"/>
        <v>828</v>
      </c>
      <c r="W9" s="377">
        <f t="shared" si="1"/>
        <v>702</v>
      </c>
      <c r="X9" s="260">
        <f t="shared" si="1"/>
        <v>468</v>
      </c>
      <c r="Y9" s="276">
        <f t="shared" si="1"/>
        <v>1026</v>
      </c>
      <c r="Z9" s="275">
        <f t="shared" si="1"/>
        <v>684</v>
      </c>
      <c r="AA9" s="277">
        <f t="shared" si="1"/>
        <v>432</v>
      </c>
      <c r="AB9" s="260">
        <f t="shared" si="1"/>
        <v>288</v>
      </c>
      <c r="AC9" s="276">
        <f t="shared" si="1"/>
        <v>918</v>
      </c>
      <c r="AD9" s="275">
        <f t="shared" si="1"/>
        <v>612</v>
      </c>
      <c r="AF9" s="383"/>
      <c r="AH9" s="383"/>
    </row>
    <row r="10" spans="1:34" s="11" customFormat="1" ht="18" customHeight="1" hidden="1" thickBot="1">
      <c r="A10" s="144" t="s">
        <v>252</v>
      </c>
      <c r="B10" s="202" t="s">
        <v>207</v>
      </c>
      <c r="C10" s="169">
        <v>5</v>
      </c>
      <c r="D10" s="169">
        <v>10</v>
      </c>
      <c r="E10" s="196" t="s">
        <v>230</v>
      </c>
      <c r="F10" s="196" t="s">
        <v>245</v>
      </c>
      <c r="G10" s="170">
        <f aca="true" t="shared" si="2" ref="G10:N10">G11+G21</f>
        <v>2106</v>
      </c>
      <c r="H10" s="170">
        <f t="shared" si="2"/>
        <v>702</v>
      </c>
      <c r="I10" s="170">
        <f t="shared" si="2"/>
        <v>1404</v>
      </c>
      <c r="J10" s="170">
        <f t="shared" si="2"/>
        <v>798</v>
      </c>
      <c r="K10" s="170">
        <f t="shared" si="2"/>
        <v>548</v>
      </c>
      <c r="L10" s="299">
        <f t="shared" si="2"/>
        <v>0</v>
      </c>
      <c r="M10" s="214">
        <f t="shared" si="2"/>
        <v>0</v>
      </c>
      <c r="N10" s="299">
        <f t="shared" si="2"/>
        <v>0</v>
      </c>
      <c r="O10" s="214">
        <f>O11+O21</f>
        <v>918</v>
      </c>
      <c r="P10" s="270">
        <f>P11+P21</f>
        <v>612</v>
      </c>
      <c r="Q10" s="214">
        <f>Q11+Q21</f>
        <v>1188</v>
      </c>
      <c r="R10" s="270">
        <f>R11+R21</f>
        <v>792</v>
      </c>
      <c r="S10" s="289"/>
      <c r="T10" s="290"/>
      <c r="U10" s="291"/>
      <c r="V10" s="290"/>
      <c r="W10" s="291"/>
      <c r="X10" s="290"/>
      <c r="Y10" s="291"/>
      <c r="Z10" s="290"/>
      <c r="AA10" s="291"/>
      <c r="AB10" s="292"/>
      <c r="AC10" s="293"/>
      <c r="AD10" s="292"/>
      <c r="AF10" s="383"/>
      <c r="AH10" s="383"/>
    </row>
    <row r="11" spans="1:34" s="11" customFormat="1" ht="18" customHeight="1" hidden="1" thickBot="1">
      <c r="A11" s="144" t="s">
        <v>253</v>
      </c>
      <c r="B11" s="202" t="s">
        <v>246</v>
      </c>
      <c r="C11" s="169">
        <v>3</v>
      </c>
      <c r="D11" s="169">
        <v>7</v>
      </c>
      <c r="E11" s="196" t="s">
        <v>230</v>
      </c>
      <c r="F11" s="196" t="s">
        <v>245</v>
      </c>
      <c r="G11" s="170">
        <f aca="true" t="shared" si="3" ref="G11:R11">G12+G13+G14+G15+G16+G17+G18+G19+G20</f>
        <v>1264</v>
      </c>
      <c r="H11" s="170">
        <f t="shared" si="3"/>
        <v>422</v>
      </c>
      <c r="I11" s="170">
        <f t="shared" si="3"/>
        <v>842</v>
      </c>
      <c r="J11" s="170">
        <f t="shared" si="3"/>
        <v>474</v>
      </c>
      <c r="K11" s="170">
        <f t="shared" si="3"/>
        <v>368</v>
      </c>
      <c r="L11" s="299">
        <f t="shared" si="3"/>
        <v>0</v>
      </c>
      <c r="M11" s="214">
        <f t="shared" si="3"/>
        <v>0</v>
      </c>
      <c r="N11" s="299">
        <f t="shared" si="3"/>
        <v>0</v>
      </c>
      <c r="O11" s="214">
        <f t="shared" si="3"/>
        <v>511</v>
      </c>
      <c r="P11" s="270">
        <f t="shared" si="3"/>
        <v>340</v>
      </c>
      <c r="Q11" s="214">
        <f t="shared" si="3"/>
        <v>753</v>
      </c>
      <c r="R11" s="270">
        <f t="shared" si="3"/>
        <v>502</v>
      </c>
      <c r="S11" s="294"/>
      <c r="T11" s="295"/>
      <c r="U11" s="296"/>
      <c r="V11" s="295"/>
      <c r="W11" s="296"/>
      <c r="X11" s="295"/>
      <c r="Y11" s="296"/>
      <c r="Z11" s="295"/>
      <c r="AA11" s="296"/>
      <c r="AB11" s="266"/>
      <c r="AC11" s="263"/>
      <c r="AD11" s="266"/>
      <c r="AF11" s="383"/>
      <c r="AH11" s="383"/>
    </row>
    <row r="12" spans="1:34" s="11" customFormat="1" ht="18" customHeight="1" hidden="1" thickBot="1">
      <c r="A12" s="50" t="s">
        <v>254</v>
      </c>
      <c r="B12" s="50" t="s">
        <v>208</v>
      </c>
      <c r="C12" s="171">
        <v>2</v>
      </c>
      <c r="D12" s="56">
        <v>1</v>
      </c>
      <c r="E12" s="56">
        <v>0</v>
      </c>
      <c r="F12" s="56"/>
      <c r="G12" s="172">
        <f aca="true" t="shared" si="4" ref="G12:G20">H12+I12</f>
        <v>113</v>
      </c>
      <c r="H12" s="172">
        <v>35</v>
      </c>
      <c r="I12" s="172">
        <f>P12+R12</f>
        <v>78</v>
      </c>
      <c r="J12" s="172">
        <v>54</v>
      </c>
      <c r="K12" s="56">
        <v>24</v>
      </c>
      <c r="L12" s="300"/>
      <c r="M12" s="192"/>
      <c r="N12" s="300"/>
      <c r="O12" s="192">
        <v>49</v>
      </c>
      <c r="P12" s="268">
        <v>34</v>
      </c>
      <c r="Q12" s="192">
        <v>64</v>
      </c>
      <c r="R12" s="268">
        <v>44</v>
      </c>
      <c r="S12" s="261"/>
      <c r="T12" s="259"/>
      <c r="U12" s="254"/>
      <c r="V12" s="259"/>
      <c r="W12" s="254"/>
      <c r="X12" s="259"/>
      <c r="Y12" s="254"/>
      <c r="Z12" s="259"/>
      <c r="AA12" s="254"/>
      <c r="AB12" s="266"/>
      <c r="AC12" s="263"/>
      <c r="AD12" s="266"/>
      <c r="AF12" s="383"/>
      <c r="AH12" s="383"/>
    </row>
    <row r="13" spans="1:34" s="11" customFormat="1" ht="18" customHeight="1" hidden="1" thickBot="1">
      <c r="A13" s="50" t="s">
        <v>255</v>
      </c>
      <c r="B13" s="50" t="s">
        <v>209</v>
      </c>
      <c r="C13" s="173"/>
      <c r="D13" s="56">
        <v>2</v>
      </c>
      <c r="E13" s="56"/>
      <c r="F13" s="56"/>
      <c r="G13" s="172">
        <f t="shared" si="4"/>
        <v>113</v>
      </c>
      <c r="H13" s="172">
        <v>35</v>
      </c>
      <c r="I13" s="172">
        <f aca="true" t="shared" si="5" ref="I13:I20">P13+R13</f>
        <v>78</v>
      </c>
      <c r="J13" s="172">
        <v>54</v>
      </c>
      <c r="K13" s="56">
        <v>24</v>
      </c>
      <c r="L13" s="300"/>
      <c r="M13" s="192"/>
      <c r="N13" s="300"/>
      <c r="O13" s="192">
        <v>49</v>
      </c>
      <c r="P13" s="268">
        <v>34</v>
      </c>
      <c r="Q13" s="192">
        <v>64</v>
      </c>
      <c r="R13" s="268">
        <v>44</v>
      </c>
      <c r="S13" s="192"/>
      <c r="T13" s="257"/>
      <c r="U13" s="252"/>
      <c r="V13" s="257"/>
      <c r="W13" s="252"/>
      <c r="X13" s="257"/>
      <c r="Y13" s="252"/>
      <c r="Z13" s="257"/>
      <c r="AA13" s="252"/>
      <c r="AB13" s="267"/>
      <c r="AC13" s="264"/>
      <c r="AD13" s="267"/>
      <c r="AF13" s="383"/>
      <c r="AH13" s="383"/>
    </row>
    <row r="14" spans="1:34" s="11" customFormat="1" ht="18" customHeight="1" hidden="1" thickBot="1">
      <c r="A14" s="50" t="s">
        <v>256</v>
      </c>
      <c r="B14" s="50" t="s">
        <v>268</v>
      </c>
      <c r="C14" s="56"/>
      <c r="D14" s="56">
        <v>2</v>
      </c>
      <c r="E14" s="56"/>
      <c r="F14" s="56"/>
      <c r="G14" s="172">
        <f t="shared" si="4"/>
        <v>171</v>
      </c>
      <c r="H14" s="172">
        <v>54</v>
      </c>
      <c r="I14" s="172">
        <f t="shared" si="5"/>
        <v>117</v>
      </c>
      <c r="J14" s="172"/>
      <c r="K14" s="56">
        <v>117</v>
      </c>
      <c r="L14" s="300"/>
      <c r="M14" s="192"/>
      <c r="N14" s="300"/>
      <c r="O14" s="192">
        <v>72</v>
      </c>
      <c r="P14" s="268">
        <v>51</v>
      </c>
      <c r="Q14" s="192">
        <v>99</v>
      </c>
      <c r="R14" s="268">
        <v>66</v>
      </c>
      <c r="S14" s="192"/>
      <c r="T14" s="258"/>
      <c r="U14" s="253"/>
      <c r="V14" s="258"/>
      <c r="W14" s="253"/>
      <c r="X14" s="258"/>
      <c r="Y14" s="253"/>
      <c r="Z14" s="258"/>
      <c r="AA14" s="253"/>
      <c r="AB14" s="267"/>
      <c r="AC14" s="264"/>
      <c r="AD14" s="267"/>
      <c r="AF14" s="383"/>
      <c r="AH14" s="383"/>
    </row>
    <row r="15" spans="1:34" s="11" customFormat="1" ht="18" customHeight="1" hidden="1" thickBot="1">
      <c r="A15" s="50" t="s">
        <v>257</v>
      </c>
      <c r="B15" s="53" t="s">
        <v>269</v>
      </c>
      <c r="C15" s="56">
        <v>2</v>
      </c>
      <c r="D15" s="56">
        <v>1</v>
      </c>
      <c r="E15" s="56"/>
      <c r="F15" s="56"/>
      <c r="G15" s="172">
        <f t="shared" si="4"/>
        <v>346</v>
      </c>
      <c r="H15" s="172">
        <v>112</v>
      </c>
      <c r="I15" s="172">
        <f t="shared" si="5"/>
        <v>234</v>
      </c>
      <c r="J15" s="172">
        <v>192</v>
      </c>
      <c r="K15" s="56">
        <v>42</v>
      </c>
      <c r="L15" s="300"/>
      <c r="M15" s="192"/>
      <c r="N15" s="300"/>
      <c r="O15" s="192">
        <v>153</v>
      </c>
      <c r="P15" s="268">
        <v>102</v>
      </c>
      <c r="Q15" s="192">
        <v>193</v>
      </c>
      <c r="R15" s="268">
        <v>132</v>
      </c>
      <c r="S15" s="192"/>
      <c r="T15" s="258"/>
      <c r="U15" s="253"/>
      <c r="V15" s="258"/>
      <c r="W15" s="253"/>
      <c r="X15" s="258"/>
      <c r="Y15" s="253"/>
      <c r="Z15" s="258"/>
      <c r="AA15" s="253"/>
      <c r="AB15" s="267"/>
      <c r="AC15" s="264"/>
      <c r="AD15" s="267"/>
      <c r="AF15" s="383"/>
      <c r="AH15" s="383"/>
    </row>
    <row r="16" spans="1:34" s="11" customFormat="1" ht="18" customHeight="1" hidden="1" thickBot="1">
      <c r="A16" s="50" t="s">
        <v>258</v>
      </c>
      <c r="B16" s="50" t="s">
        <v>247</v>
      </c>
      <c r="C16" s="56">
        <v>2</v>
      </c>
      <c r="D16" s="56">
        <v>1</v>
      </c>
      <c r="E16" s="56"/>
      <c r="F16" s="56"/>
      <c r="G16" s="172">
        <f t="shared" si="4"/>
        <v>151</v>
      </c>
      <c r="H16" s="172">
        <v>47</v>
      </c>
      <c r="I16" s="172">
        <f t="shared" si="5"/>
        <v>104</v>
      </c>
      <c r="J16" s="172">
        <v>80</v>
      </c>
      <c r="K16" s="56">
        <v>24</v>
      </c>
      <c r="L16" s="300"/>
      <c r="M16" s="192"/>
      <c r="N16" s="300"/>
      <c r="O16" s="192">
        <v>49</v>
      </c>
      <c r="P16" s="268">
        <v>34</v>
      </c>
      <c r="Q16" s="192">
        <v>102</v>
      </c>
      <c r="R16" s="268">
        <v>70</v>
      </c>
      <c r="S16" s="192"/>
      <c r="T16" s="258"/>
      <c r="U16" s="253"/>
      <c r="V16" s="258"/>
      <c r="W16" s="253"/>
      <c r="X16" s="258"/>
      <c r="Y16" s="253"/>
      <c r="Z16" s="258"/>
      <c r="AA16" s="253"/>
      <c r="AB16" s="267"/>
      <c r="AC16" s="264"/>
      <c r="AD16" s="267"/>
      <c r="AF16" s="383"/>
      <c r="AH16" s="383"/>
    </row>
    <row r="17" spans="1:34" s="11" customFormat="1" ht="18" customHeight="1" hidden="1" thickBot="1">
      <c r="A17" s="50" t="s">
        <v>259</v>
      </c>
      <c r="B17" s="50" t="s">
        <v>210</v>
      </c>
      <c r="C17" s="56"/>
      <c r="D17" s="56" t="s">
        <v>211</v>
      </c>
      <c r="E17" s="56"/>
      <c r="F17" s="56"/>
      <c r="G17" s="172">
        <f t="shared" si="4"/>
        <v>170</v>
      </c>
      <c r="H17" s="172">
        <v>53</v>
      </c>
      <c r="I17" s="172">
        <f t="shared" si="5"/>
        <v>117</v>
      </c>
      <c r="J17" s="172">
        <v>8</v>
      </c>
      <c r="K17" s="56">
        <v>109</v>
      </c>
      <c r="L17" s="300"/>
      <c r="M17" s="192"/>
      <c r="N17" s="300"/>
      <c r="O17" s="192">
        <v>73</v>
      </c>
      <c r="P17" s="268">
        <v>51</v>
      </c>
      <c r="Q17" s="192">
        <v>97</v>
      </c>
      <c r="R17" s="268">
        <v>66</v>
      </c>
      <c r="S17" s="192"/>
      <c r="T17" s="257"/>
      <c r="U17" s="252"/>
      <c r="V17" s="257"/>
      <c r="W17" s="278"/>
      <c r="X17" s="257"/>
      <c r="Y17" s="252"/>
      <c r="Z17" s="257"/>
      <c r="AA17" s="252"/>
      <c r="AB17" s="267"/>
      <c r="AC17" s="264"/>
      <c r="AD17" s="267"/>
      <c r="AF17" s="383"/>
      <c r="AH17" s="383"/>
    </row>
    <row r="18" spans="1:34" s="11" customFormat="1" ht="18" customHeight="1" hidden="1" thickBot="1">
      <c r="A18" s="50" t="s">
        <v>260</v>
      </c>
      <c r="B18" s="50" t="s">
        <v>212</v>
      </c>
      <c r="C18" s="56"/>
      <c r="D18" s="56">
        <v>2</v>
      </c>
      <c r="E18" s="56"/>
      <c r="F18" s="56"/>
      <c r="G18" s="172">
        <f t="shared" si="4"/>
        <v>112</v>
      </c>
      <c r="H18" s="172">
        <v>34</v>
      </c>
      <c r="I18" s="172">
        <f t="shared" si="5"/>
        <v>78</v>
      </c>
      <c r="J18" s="172">
        <v>58</v>
      </c>
      <c r="K18" s="56">
        <v>20</v>
      </c>
      <c r="L18" s="300"/>
      <c r="M18" s="192"/>
      <c r="N18" s="300"/>
      <c r="O18" s="192">
        <v>48</v>
      </c>
      <c r="P18" s="268">
        <v>34</v>
      </c>
      <c r="Q18" s="192">
        <v>64</v>
      </c>
      <c r="R18" s="268">
        <v>44</v>
      </c>
      <c r="S18" s="192"/>
      <c r="T18" s="257"/>
      <c r="U18" s="252"/>
      <c r="V18" s="257"/>
      <c r="W18" s="254"/>
      <c r="X18" s="257"/>
      <c r="Y18" s="252"/>
      <c r="Z18" s="257"/>
      <c r="AA18" s="252"/>
      <c r="AB18" s="267"/>
      <c r="AC18" s="264"/>
      <c r="AD18" s="267"/>
      <c r="AF18" s="383"/>
      <c r="AH18" s="383"/>
    </row>
    <row r="19" spans="1:34" s="11" customFormat="1" ht="18" customHeight="1" hidden="1" thickBot="1">
      <c r="A19" s="50" t="s">
        <v>261</v>
      </c>
      <c r="B19" s="50" t="s">
        <v>213</v>
      </c>
      <c r="C19" s="56"/>
      <c r="D19" s="56">
        <v>2</v>
      </c>
      <c r="E19" s="56"/>
      <c r="F19" s="56"/>
      <c r="G19" s="172">
        <f t="shared" si="4"/>
        <v>48</v>
      </c>
      <c r="H19" s="172">
        <v>12</v>
      </c>
      <c r="I19" s="172">
        <f t="shared" si="5"/>
        <v>36</v>
      </c>
      <c r="J19" s="172">
        <v>28</v>
      </c>
      <c r="K19" s="56">
        <v>8</v>
      </c>
      <c r="L19" s="300"/>
      <c r="M19" s="192"/>
      <c r="N19" s="300"/>
      <c r="O19" s="192"/>
      <c r="P19" s="268">
        <v>0</v>
      </c>
      <c r="Q19" s="192">
        <v>48</v>
      </c>
      <c r="R19" s="268">
        <v>36</v>
      </c>
      <c r="S19" s="192"/>
      <c r="T19" s="257"/>
      <c r="U19" s="252"/>
      <c r="V19" s="257"/>
      <c r="W19" s="252"/>
      <c r="X19" s="257"/>
      <c r="Y19" s="252"/>
      <c r="Z19" s="257"/>
      <c r="AA19" s="252"/>
      <c r="AB19" s="267"/>
      <c r="AC19" s="264"/>
      <c r="AD19" s="267"/>
      <c r="AF19" s="383"/>
      <c r="AH19" s="383"/>
    </row>
    <row r="20" spans="1:34" s="11" customFormat="1" ht="20.25" customHeight="1" hidden="1" thickBot="1">
      <c r="A20" s="207"/>
      <c r="B20" s="78" t="s">
        <v>248</v>
      </c>
      <c r="C20" s="203"/>
      <c r="D20" s="203"/>
      <c r="E20" s="203"/>
      <c r="F20" s="135">
        <v>2</v>
      </c>
      <c r="G20" s="178">
        <f t="shared" si="4"/>
        <v>40</v>
      </c>
      <c r="H20" s="178">
        <v>40</v>
      </c>
      <c r="I20" s="178">
        <f t="shared" si="5"/>
        <v>0</v>
      </c>
      <c r="J20" s="204"/>
      <c r="K20" s="203"/>
      <c r="L20" s="301"/>
      <c r="M20" s="304"/>
      <c r="N20" s="301"/>
      <c r="O20" s="215">
        <v>18</v>
      </c>
      <c r="P20" s="269"/>
      <c r="Q20" s="215">
        <v>22</v>
      </c>
      <c r="R20" s="271"/>
      <c r="S20" s="297"/>
      <c r="T20" s="258"/>
      <c r="U20" s="253"/>
      <c r="V20" s="258"/>
      <c r="W20" s="253"/>
      <c r="X20" s="258"/>
      <c r="Y20" s="253"/>
      <c r="Z20" s="258"/>
      <c r="AA20" s="253"/>
      <c r="AB20" s="267"/>
      <c r="AC20" s="264"/>
      <c r="AD20" s="267"/>
      <c r="AF20" s="383"/>
      <c r="AH20" s="383"/>
    </row>
    <row r="21" spans="1:34" s="11" customFormat="1" ht="18" customHeight="1" hidden="1" thickBot="1">
      <c r="A21" s="206" t="s">
        <v>262</v>
      </c>
      <c r="B21" s="205" t="s">
        <v>249</v>
      </c>
      <c r="C21" s="206">
        <v>2</v>
      </c>
      <c r="D21" s="206">
        <v>3</v>
      </c>
      <c r="E21" s="206">
        <v>0</v>
      </c>
      <c r="F21" s="206"/>
      <c r="G21" s="91">
        <f aca="true" t="shared" si="6" ref="G21:R21">G22+G23+G24+G25</f>
        <v>842</v>
      </c>
      <c r="H21" s="91">
        <f t="shared" si="6"/>
        <v>280</v>
      </c>
      <c r="I21" s="91">
        <f t="shared" si="6"/>
        <v>562</v>
      </c>
      <c r="J21" s="91">
        <f t="shared" si="6"/>
        <v>324</v>
      </c>
      <c r="K21" s="91">
        <f t="shared" si="6"/>
        <v>180</v>
      </c>
      <c r="L21" s="241">
        <f t="shared" si="6"/>
        <v>0</v>
      </c>
      <c r="M21" s="216">
        <f t="shared" si="6"/>
        <v>0</v>
      </c>
      <c r="N21" s="241">
        <f t="shared" si="6"/>
        <v>0</v>
      </c>
      <c r="O21" s="216">
        <f t="shared" si="6"/>
        <v>407</v>
      </c>
      <c r="P21" s="272">
        <f t="shared" si="6"/>
        <v>272</v>
      </c>
      <c r="Q21" s="216">
        <f t="shared" si="6"/>
        <v>435</v>
      </c>
      <c r="R21" s="272">
        <f t="shared" si="6"/>
        <v>290</v>
      </c>
      <c r="S21" s="294"/>
      <c r="T21" s="259"/>
      <c r="U21" s="254"/>
      <c r="V21" s="259"/>
      <c r="W21" s="254"/>
      <c r="X21" s="259"/>
      <c r="Y21" s="254"/>
      <c r="Z21" s="259"/>
      <c r="AA21" s="254"/>
      <c r="AB21" s="266"/>
      <c r="AC21" s="263"/>
      <c r="AD21" s="266"/>
      <c r="AF21" s="383"/>
      <c r="AH21" s="383"/>
    </row>
    <row r="22" spans="1:34" s="11" customFormat="1" ht="18" customHeight="1" hidden="1" thickBot="1">
      <c r="A22" s="136" t="s">
        <v>263</v>
      </c>
      <c r="B22" s="136" t="s">
        <v>250</v>
      </c>
      <c r="C22" s="188"/>
      <c r="D22" s="173">
        <v>2</v>
      </c>
      <c r="E22" s="188"/>
      <c r="F22" s="188"/>
      <c r="G22" s="174">
        <f>H22+I22</f>
        <v>117</v>
      </c>
      <c r="H22" s="174">
        <v>39</v>
      </c>
      <c r="I22" s="174">
        <f>P22+R22</f>
        <v>78</v>
      </c>
      <c r="J22" s="174">
        <v>54</v>
      </c>
      <c r="K22" s="174">
        <v>24</v>
      </c>
      <c r="L22" s="302"/>
      <c r="M22" s="217"/>
      <c r="N22" s="302"/>
      <c r="O22" s="217">
        <v>51</v>
      </c>
      <c r="P22" s="273">
        <v>34</v>
      </c>
      <c r="Q22" s="217">
        <v>66</v>
      </c>
      <c r="R22" s="273">
        <v>44</v>
      </c>
      <c r="S22" s="244"/>
      <c r="T22" s="257"/>
      <c r="U22" s="252"/>
      <c r="V22" s="257"/>
      <c r="W22" s="252"/>
      <c r="X22" s="257"/>
      <c r="Y22" s="252"/>
      <c r="Z22" s="257"/>
      <c r="AA22" s="252"/>
      <c r="AB22" s="267"/>
      <c r="AC22" s="264"/>
      <c r="AD22" s="267"/>
      <c r="AF22" s="383"/>
      <c r="AH22" s="383"/>
    </row>
    <row r="23" spans="1:34" s="11" customFormat="1" ht="18" customHeight="1" hidden="1" thickBot="1">
      <c r="A23" s="50" t="s">
        <v>264</v>
      </c>
      <c r="B23" s="50" t="s">
        <v>271</v>
      </c>
      <c r="C23" s="56">
        <v>2</v>
      </c>
      <c r="D23" s="56">
        <v>1</v>
      </c>
      <c r="E23" s="327"/>
      <c r="F23" s="188"/>
      <c r="G23" s="174">
        <f>H23+I23</f>
        <v>172</v>
      </c>
      <c r="H23" s="172">
        <v>57</v>
      </c>
      <c r="I23" s="174">
        <f>P23+R23</f>
        <v>115</v>
      </c>
      <c r="J23" s="172">
        <v>87</v>
      </c>
      <c r="K23" s="172">
        <v>28</v>
      </c>
      <c r="L23" s="328"/>
      <c r="M23" s="244"/>
      <c r="N23" s="328"/>
      <c r="O23" s="244">
        <v>76</v>
      </c>
      <c r="P23" s="329">
        <v>51</v>
      </c>
      <c r="Q23" s="244">
        <v>96</v>
      </c>
      <c r="R23" s="329">
        <v>64</v>
      </c>
      <c r="S23" s="244"/>
      <c r="T23" s="257"/>
      <c r="U23" s="252"/>
      <c r="V23" s="257"/>
      <c r="W23" s="252"/>
      <c r="X23" s="257"/>
      <c r="Y23" s="252"/>
      <c r="Z23" s="257"/>
      <c r="AA23" s="252"/>
      <c r="AB23" s="267"/>
      <c r="AC23" s="264"/>
      <c r="AD23" s="267"/>
      <c r="AF23" s="383"/>
      <c r="AH23" s="383"/>
    </row>
    <row r="24" spans="1:34" s="11" customFormat="1" ht="18" customHeight="1" hidden="1" thickBot="1">
      <c r="A24" s="78" t="s">
        <v>265</v>
      </c>
      <c r="B24" s="78" t="s">
        <v>272</v>
      </c>
      <c r="C24" s="135">
        <v>2</v>
      </c>
      <c r="D24" s="203"/>
      <c r="E24" s="203"/>
      <c r="F24" s="203"/>
      <c r="G24" s="178">
        <f>H24+I24</f>
        <v>150</v>
      </c>
      <c r="H24" s="178">
        <v>50</v>
      </c>
      <c r="I24" s="178">
        <f>P24+R24</f>
        <v>100</v>
      </c>
      <c r="J24" s="178">
        <v>26</v>
      </c>
      <c r="K24" s="178">
        <v>74</v>
      </c>
      <c r="L24" s="330"/>
      <c r="M24" s="218"/>
      <c r="N24" s="330"/>
      <c r="O24" s="218">
        <v>51</v>
      </c>
      <c r="P24" s="274">
        <v>34</v>
      </c>
      <c r="Q24" s="218">
        <v>99</v>
      </c>
      <c r="R24" s="274">
        <v>66</v>
      </c>
      <c r="S24" s="244"/>
      <c r="T24" s="257"/>
      <c r="U24" s="252"/>
      <c r="V24" s="257"/>
      <c r="W24" s="252"/>
      <c r="X24" s="257"/>
      <c r="Y24" s="252"/>
      <c r="Z24" s="257"/>
      <c r="AA24" s="252"/>
      <c r="AB24" s="267"/>
      <c r="AC24" s="264"/>
      <c r="AD24" s="267"/>
      <c r="AF24" s="383"/>
      <c r="AH24" s="383"/>
    </row>
    <row r="25" spans="1:34" s="11" customFormat="1" ht="18" customHeight="1" hidden="1" thickBot="1">
      <c r="A25" s="208" t="s">
        <v>266</v>
      </c>
      <c r="B25" s="205" t="s">
        <v>251</v>
      </c>
      <c r="C25" s="206"/>
      <c r="D25" s="206">
        <v>1</v>
      </c>
      <c r="E25" s="206"/>
      <c r="F25" s="206"/>
      <c r="G25" s="91">
        <f aca="true" t="shared" si="7" ref="G25:R25">G26</f>
        <v>403</v>
      </c>
      <c r="H25" s="91">
        <f t="shared" si="7"/>
        <v>134</v>
      </c>
      <c r="I25" s="91">
        <f t="shared" si="7"/>
        <v>269</v>
      </c>
      <c r="J25" s="91">
        <f t="shared" si="7"/>
        <v>157</v>
      </c>
      <c r="K25" s="91">
        <f t="shared" si="7"/>
        <v>54</v>
      </c>
      <c r="L25" s="241">
        <f t="shared" si="7"/>
        <v>0</v>
      </c>
      <c r="M25" s="216">
        <f t="shared" si="7"/>
        <v>0</v>
      </c>
      <c r="N25" s="241">
        <f t="shared" si="7"/>
        <v>0</v>
      </c>
      <c r="O25" s="216">
        <f t="shared" si="7"/>
        <v>229</v>
      </c>
      <c r="P25" s="272">
        <f t="shared" si="7"/>
        <v>153</v>
      </c>
      <c r="Q25" s="216">
        <f t="shared" si="7"/>
        <v>174</v>
      </c>
      <c r="R25" s="272">
        <f t="shared" si="7"/>
        <v>116</v>
      </c>
      <c r="S25" s="243"/>
      <c r="T25" s="257"/>
      <c r="U25" s="252"/>
      <c r="V25" s="257"/>
      <c r="W25" s="252"/>
      <c r="X25" s="257"/>
      <c r="Y25" s="252"/>
      <c r="Z25" s="257"/>
      <c r="AA25" s="252"/>
      <c r="AB25" s="267"/>
      <c r="AC25" s="264"/>
      <c r="AD25" s="267"/>
      <c r="AF25" s="383"/>
      <c r="AH25" s="383"/>
    </row>
    <row r="26" spans="1:34" s="11" customFormat="1" ht="18" customHeight="1" hidden="1" thickBot="1">
      <c r="A26" s="136" t="s">
        <v>267</v>
      </c>
      <c r="B26" s="136" t="s">
        <v>270</v>
      </c>
      <c r="C26" s="188"/>
      <c r="D26" s="173">
        <v>2</v>
      </c>
      <c r="E26" s="188"/>
      <c r="F26" s="188"/>
      <c r="G26" s="174">
        <f>H26+I26</f>
        <v>403</v>
      </c>
      <c r="H26" s="174">
        <v>134</v>
      </c>
      <c r="I26" s="174">
        <f>P26+R26</f>
        <v>269</v>
      </c>
      <c r="J26" s="174">
        <v>157</v>
      </c>
      <c r="K26" s="174">
        <v>54</v>
      </c>
      <c r="L26" s="302"/>
      <c r="M26" s="217"/>
      <c r="N26" s="302"/>
      <c r="O26" s="217">
        <v>229</v>
      </c>
      <c r="P26" s="273">
        <v>153</v>
      </c>
      <c r="Q26" s="217">
        <v>174</v>
      </c>
      <c r="R26" s="273">
        <v>116</v>
      </c>
      <c r="S26" s="244"/>
      <c r="T26" s="257"/>
      <c r="U26" s="252"/>
      <c r="V26" s="257"/>
      <c r="W26" s="252"/>
      <c r="X26" s="257"/>
      <c r="Y26" s="252"/>
      <c r="Z26" s="257"/>
      <c r="AA26" s="252"/>
      <c r="AB26" s="267"/>
      <c r="AC26" s="264"/>
      <c r="AD26" s="267"/>
      <c r="AF26" s="383"/>
      <c r="AH26" s="383"/>
    </row>
    <row r="27" spans="1:34" s="11" customFormat="1" ht="7.5" customHeight="1" hidden="1" thickBot="1">
      <c r="A27" s="168"/>
      <c r="B27" s="168"/>
      <c r="C27" s="23"/>
      <c r="D27" s="23"/>
      <c r="E27" s="23"/>
      <c r="F27" s="23"/>
      <c r="G27" s="175"/>
      <c r="H27" s="176"/>
      <c r="I27" s="172"/>
      <c r="J27" s="175"/>
      <c r="K27" s="177"/>
      <c r="L27" s="305"/>
      <c r="M27" s="298"/>
      <c r="N27" s="303"/>
      <c r="O27" s="298"/>
      <c r="P27" s="231"/>
      <c r="Q27" s="219"/>
      <c r="R27" s="249"/>
      <c r="S27" s="245"/>
      <c r="T27" s="257"/>
      <c r="U27" s="252"/>
      <c r="V27" s="257"/>
      <c r="W27" s="252"/>
      <c r="X27" s="257"/>
      <c r="Y27" s="252"/>
      <c r="Z27" s="257"/>
      <c r="AA27" s="252"/>
      <c r="AB27" s="267"/>
      <c r="AC27" s="264"/>
      <c r="AD27" s="267"/>
      <c r="AF27" s="383"/>
      <c r="AH27" s="383"/>
    </row>
    <row r="28" spans="1:34" s="11" customFormat="1" ht="18" customHeight="1" thickBot="1">
      <c r="A28" s="194" t="s">
        <v>283</v>
      </c>
      <c r="B28" s="308" t="s">
        <v>284</v>
      </c>
      <c r="C28" s="194" t="s">
        <v>362</v>
      </c>
      <c r="D28" s="194" t="s">
        <v>364</v>
      </c>
      <c r="E28" s="194">
        <v>2</v>
      </c>
      <c r="F28" s="194"/>
      <c r="G28" s="90">
        <f aca="true" t="shared" si="8" ref="G28:N28">G29+G38+G42</f>
        <v>6426</v>
      </c>
      <c r="H28" s="90">
        <f t="shared" si="8"/>
        <v>2142</v>
      </c>
      <c r="I28" s="90">
        <f t="shared" si="8"/>
        <v>4284</v>
      </c>
      <c r="J28" s="90">
        <f t="shared" si="8"/>
        <v>2360</v>
      </c>
      <c r="K28" s="90">
        <f t="shared" si="8"/>
        <v>1884</v>
      </c>
      <c r="L28" s="232">
        <f t="shared" si="8"/>
        <v>40</v>
      </c>
      <c r="M28" s="220">
        <f t="shared" si="8"/>
        <v>432</v>
      </c>
      <c r="N28" s="232">
        <f t="shared" si="8"/>
        <v>612</v>
      </c>
      <c r="O28" s="220"/>
      <c r="P28" s="232">
        <f>P29+P38+P42</f>
        <v>0</v>
      </c>
      <c r="Q28" s="220"/>
      <c r="R28" s="232">
        <f aca="true" t="shared" si="9" ref="R28:AH28">R29+R38+R42</f>
        <v>0</v>
      </c>
      <c r="S28" s="276">
        <f t="shared" si="9"/>
        <v>918</v>
      </c>
      <c r="T28" s="279">
        <f t="shared" si="9"/>
        <v>612</v>
      </c>
      <c r="U28" s="276">
        <f t="shared" si="9"/>
        <v>1242</v>
      </c>
      <c r="V28" s="260">
        <f t="shared" si="9"/>
        <v>828</v>
      </c>
      <c r="W28" s="276">
        <f t="shared" si="9"/>
        <v>702</v>
      </c>
      <c r="X28" s="279">
        <f t="shared" si="9"/>
        <v>468</v>
      </c>
      <c r="Y28" s="276">
        <f t="shared" si="9"/>
        <v>1026</v>
      </c>
      <c r="Z28" s="279">
        <f t="shared" si="9"/>
        <v>684</v>
      </c>
      <c r="AA28" s="276">
        <f t="shared" si="9"/>
        <v>432</v>
      </c>
      <c r="AB28" s="279">
        <f t="shared" si="9"/>
        <v>288</v>
      </c>
      <c r="AC28" s="276">
        <f t="shared" si="9"/>
        <v>918</v>
      </c>
      <c r="AD28" s="260">
        <f t="shared" si="9"/>
        <v>612</v>
      </c>
      <c r="AE28" s="276">
        <f t="shared" si="9"/>
        <v>594</v>
      </c>
      <c r="AF28" s="279">
        <f t="shared" si="9"/>
        <v>396</v>
      </c>
      <c r="AG28" s="276">
        <f t="shared" si="9"/>
        <v>594</v>
      </c>
      <c r="AH28" s="279">
        <f t="shared" si="9"/>
        <v>396</v>
      </c>
    </row>
    <row r="29" spans="1:34" s="3" customFormat="1" ht="33" customHeight="1">
      <c r="A29" s="73" t="s">
        <v>33</v>
      </c>
      <c r="B29" s="74" t="s">
        <v>235</v>
      </c>
      <c r="C29" s="75">
        <v>0</v>
      </c>
      <c r="D29" s="75" t="s">
        <v>349</v>
      </c>
      <c r="E29" s="75">
        <v>0</v>
      </c>
      <c r="F29" s="75"/>
      <c r="G29" s="76">
        <f aca="true" t="shared" si="10" ref="G29:N29">G30+G31+G33+G34+G35+G32+G36+G37</f>
        <v>1178</v>
      </c>
      <c r="H29" s="76">
        <f t="shared" si="10"/>
        <v>396</v>
      </c>
      <c r="I29" s="76">
        <f t="shared" si="10"/>
        <v>782</v>
      </c>
      <c r="J29" s="76">
        <f t="shared" si="10"/>
        <v>221</v>
      </c>
      <c r="K29" s="76">
        <f t="shared" si="10"/>
        <v>561</v>
      </c>
      <c r="L29" s="233">
        <f t="shared" si="10"/>
        <v>0</v>
      </c>
      <c r="M29" s="221">
        <f t="shared" si="10"/>
        <v>0</v>
      </c>
      <c r="N29" s="233">
        <f t="shared" si="10"/>
        <v>0</v>
      </c>
      <c r="O29" s="221"/>
      <c r="P29" s="233"/>
      <c r="Q29" s="221"/>
      <c r="R29" s="233"/>
      <c r="S29" s="281">
        <f aca="true" t="shared" si="11" ref="S29:AH29">S30+S31+S33+S34+S35+S32+S36+S37</f>
        <v>562</v>
      </c>
      <c r="T29" s="280">
        <f t="shared" si="11"/>
        <v>374</v>
      </c>
      <c r="U29" s="281">
        <f t="shared" si="11"/>
        <v>140</v>
      </c>
      <c r="V29" s="371">
        <f t="shared" si="11"/>
        <v>92</v>
      </c>
      <c r="W29" s="281">
        <f t="shared" si="11"/>
        <v>78</v>
      </c>
      <c r="X29" s="280">
        <f t="shared" si="11"/>
        <v>52</v>
      </c>
      <c r="Y29" s="281">
        <f t="shared" si="11"/>
        <v>114</v>
      </c>
      <c r="Z29" s="280">
        <f t="shared" si="11"/>
        <v>76</v>
      </c>
      <c r="AA29" s="281">
        <f t="shared" si="11"/>
        <v>48</v>
      </c>
      <c r="AB29" s="280">
        <f t="shared" si="11"/>
        <v>32</v>
      </c>
      <c r="AC29" s="281">
        <f t="shared" si="11"/>
        <v>103</v>
      </c>
      <c r="AD29" s="371">
        <f t="shared" si="11"/>
        <v>68</v>
      </c>
      <c r="AE29" s="281">
        <f t="shared" si="11"/>
        <v>66</v>
      </c>
      <c r="AF29" s="280">
        <f t="shared" si="11"/>
        <v>44</v>
      </c>
      <c r="AG29" s="281">
        <f t="shared" si="11"/>
        <v>67</v>
      </c>
      <c r="AH29" s="280">
        <f t="shared" si="11"/>
        <v>44</v>
      </c>
    </row>
    <row r="30" spans="1:34" ht="15" customHeight="1">
      <c r="A30" s="50" t="s">
        <v>34</v>
      </c>
      <c r="B30" s="50" t="s">
        <v>64</v>
      </c>
      <c r="C30" s="14"/>
      <c r="D30" s="14" t="s">
        <v>343</v>
      </c>
      <c r="E30" s="14"/>
      <c r="F30" s="14"/>
      <c r="G30" s="14">
        <f>H30+I30</f>
        <v>68</v>
      </c>
      <c r="H30" s="99">
        <v>17</v>
      </c>
      <c r="I30" s="14">
        <f>T30+V30+X30+Z30+AB30+AD30+AF30+AH30</f>
        <v>51</v>
      </c>
      <c r="J30" s="14">
        <v>22</v>
      </c>
      <c r="K30" s="14">
        <v>29</v>
      </c>
      <c r="L30" s="234"/>
      <c r="M30" s="222"/>
      <c r="N30" s="234"/>
      <c r="O30" s="222"/>
      <c r="P30" s="234"/>
      <c r="Q30" s="222"/>
      <c r="R30" s="234"/>
      <c r="S30" s="261">
        <v>68</v>
      </c>
      <c r="T30" s="262">
        <v>51</v>
      </c>
      <c r="U30" s="261"/>
      <c r="V30" s="262"/>
      <c r="W30" s="261"/>
      <c r="X30" s="262"/>
      <c r="Y30" s="261"/>
      <c r="Z30" s="262"/>
      <c r="AA30" s="261"/>
      <c r="AB30" s="262"/>
      <c r="AC30" s="261"/>
      <c r="AD30" s="262"/>
      <c r="AE30" s="192"/>
      <c r="AF30" s="386"/>
      <c r="AG30" s="192"/>
      <c r="AH30" s="386"/>
    </row>
    <row r="31" spans="1:34" ht="15" customHeight="1">
      <c r="A31" s="50" t="s">
        <v>37</v>
      </c>
      <c r="B31" s="50" t="s">
        <v>35</v>
      </c>
      <c r="C31" s="14"/>
      <c r="D31" s="14" t="s">
        <v>343</v>
      </c>
      <c r="E31" s="14"/>
      <c r="F31" s="14"/>
      <c r="G31" s="14">
        <f aca="true" t="shared" si="12" ref="G31:G37">H31+I31</f>
        <v>68</v>
      </c>
      <c r="H31" s="14">
        <v>17</v>
      </c>
      <c r="I31" s="14">
        <f aca="true" t="shared" si="13" ref="I31:I37">T31+V31+X31+Z31+AB31+AD31+AF31+AH31</f>
        <v>51</v>
      </c>
      <c r="J31" s="14">
        <v>51</v>
      </c>
      <c r="K31" s="14"/>
      <c r="L31" s="234"/>
      <c r="M31" s="222"/>
      <c r="N31" s="234"/>
      <c r="O31" s="222"/>
      <c r="P31" s="234"/>
      <c r="Q31" s="222"/>
      <c r="R31" s="234"/>
      <c r="S31" s="192">
        <v>68</v>
      </c>
      <c r="T31" s="268">
        <v>51</v>
      </c>
      <c r="U31" s="192"/>
      <c r="V31" s="268"/>
      <c r="W31" s="192"/>
      <c r="X31" s="268"/>
      <c r="Y31" s="192"/>
      <c r="Z31" s="268"/>
      <c r="AA31" s="192"/>
      <c r="AB31" s="268"/>
      <c r="AC31" s="192"/>
      <c r="AD31" s="350"/>
      <c r="AE31" s="360"/>
      <c r="AF31" s="386"/>
      <c r="AG31" s="360"/>
      <c r="AH31" s="386"/>
    </row>
    <row r="32" spans="1:34" ht="15" customHeight="1">
      <c r="A32" s="432" t="s">
        <v>38</v>
      </c>
      <c r="B32" s="432" t="s">
        <v>308</v>
      </c>
      <c r="C32" s="98"/>
      <c r="D32" s="98" t="s">
        <v>345</v>
      </c>
      <c r="E32" s="98"/>
      <c r="F32" s="98"/>
      <c r="G32" s="14">
        <f>H32+I32</f>
        <v>72</v>
      </c>
      <c r="H32" s="98">
        <v>21</v>
      </c>
      <c r="I32" s="14">
        <f t="shared" si="13"/>
        <v>51</v>
      </c>
      <c r="J32" s="98">
        <v>23</v>
      </c>
      <c r="K32" s="98">
        <v>28</v>
      </c>
      <c r="L32" s="250"/>
      <c r="M32" s="247"/>
      <c r="N32" s="250"/>
      <c r="O32" s="247"/>
      <c r="P32" s="250"/>
      <c r="Q32" s="247"/>
      <c r="R32" s="250"/>
      <c r="S32" s="341">
        <v>72</v>
      </c>
      <c r="T32" s="401">
        <v>51</v>
      </c>
      <c r="U32" s="341"/>
      <c r="V32" s="401"/>
      <c r="W32" s="341"/>
      <c r="X32" s="401"/>
      <c r="Y32" s="341"/>
      <c r="Z32" s="401"/>
      <c r="AA32" s="341"/>
      <c r="AB32" s="268"/>
      <c r="AC32" s="192"/>
      <c r="AD32" s="350"/>
      <c r="AE32" s="360"/>
      <c r="AF32" s="386"/>
      <c r="AG32" s="360"/>
      <c r="AH32" s="386"/>
    </row>
    <row r="33" spans="1:34" ht="17.25" customHeight="1">
      <c r="A33" s="50" t="s">
        <v>39</v>
      </c>
      <c r="B33" s="50" t="s">
        <v>32</v>
      </c>
      <c r="C33" s="14"/>
      <c r="D33" s="14">
        <v>8</v>
      </c>
      <c r="E33" s="157"/>
      <c r="F33" s="157"/>
      <c r="G33" s="14">
        <f t="shared" si="12"/>
        <v>280</v>
      </c>
      <c r="H33" s="14">
        <v>42</v>
      </c>
      <c r="I33" s="14">
        <f t="shared" si="13"/>
        <v>238</v>
      </c>
      <c r="J33" s="14"/>
      <c r="K33" s="14">
        <v>238</v>
      </c>
      <c r="L33" s="234"/>
      <c r="M33" s="222"/>
      <c r="N33" s="234"/>
      <c r="O33" s="222"/>
      <c r="P33" s="234"/>
      <c r="Q33" s="222"/>
      <c r="R33" s="234"/>
      <c r="S33" s="192">
        <v>72</v>
      </c>
      <c r="T33" s="268">
        <v>34</v>
      </c>
      <c r="U33" s="192">
        <v>48</v>
      </c>
      <c r="V33" s="268">
        <v>46</v>
      </c>
      <c r="W33" s="192">
        <v>26</v>
      </c>
      <c r="X33" s="268">
        <v>26</v>
      </c>
      <c r="Y33" s="192">
        <v>42</v>
      </c>
      <c r="Z33" s="268">
        <v>38</v>
      </c>
      <c r="AA33" s="192">
        <v>16</v>
      </c>
      <c r="AB33" s="268">
        <v>16</v>
      </c>
      <c r="AC33" s="192">
        <v>35</v>
      </c>
      <c r="AD33" s="350">
        <v>34</v>
      </c>
      <c r="AE33" s="360">
        <v>22</v>
      </c>
      <c r="AF33" s="386">
        <v>22</v>
      </c>
      <c r="AG33" s="360">
        <v>23</v>
      </c>
      <c r="AH33" s="386">
        <v>22</v>
      </c>
    </row>
    <row r="34" spans="1:130" s="138" customFormat="1" ht="15" customHeight="1">
      <c r="A34" s="50" t="s">
        <v>121</v>
      </c>
      <c r="B34" s="50" t="s">
        <v>36</v>
      </c>
      <c r="C34" s="14" t="s">
        <v>329</v>
      </c>
      <c r="D34" s="145" t="s">
        <v>328</v>
      </c>
      <c r="E34" s="14"/>
      <c r="F34" s="14"/>
      <c r="G34" s="14">
        <f t="shared" si="12"/>
        <v>476</v>
      </c>
      <c r="H34" s="14">
        <v>238</v>
      </c>
      <c r="I34" s="14">
        <f t="shared" si="13"/>
        <v>238</v>
      </c>
      <c r="J34" s="14">
        <v>16</v>
      </c>
      <c r="K34" s="14">
        <v>222</v>
      </c>
      <c r="L34" s="234"/>
      <c r="M34" s="222"/>
      <c r="N34" s="234"/>
      <c r="O34" s="222"/>
      <c r="P34" s="234"/>
      <c r="Q34" s="222"/>
      <c r="R34" s="234"/>
      <c r="S34" s="192">
        <v>68</v>
      </c>
      <c r="T34" s="268">
        <v>34</v>
      </c>
      <c r="U34" s="192">
        <v>92</v>
      </c>
      <c r="V34" s="268">
        <v>46</v>
      </c>
      <c r="W34" s="192">
        <v>52</v>
      </c>
      <c r="X34" s="268">
        <v>26</v>
      </c>
      <c r="Y34" s="192">
        <v>72</v>
      </c>
      <c r="Z34" s="268">
        <v>38</v>
      </c>
      <c r="AA34" s="192">
        <v>32</v>
      </c>
      <c r="AB34" s="268">
        <v>16</v>
      </c>
      <c r="AC34" s="362">
        <v>68</v>
      </c>
      <c r="AD34" s="350">
        <v>34</v>
      </c>
      <c r="AE34" s="360">
        <v>44</v>
      </c>
      <c r="AF34" s="386">
        <v>22</v>
      </c>
      <c r="AG34" s="360">
        <v>44</v>
      </c>
      <c r="AH34" s="386">
        <v>22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</row>
    <row r="35" spans="1:34" ht="16.5" customHeight="1">
      <c r="A35" s="136" t="s">
        <v>137</v>
      </c>
      <c r="B35" s="136" t="s">
        <v>120</v>
      </c>
      <c r="C35" s="99"/>
      <c r="D35" s="199" t="s">
        <v>344</v>
      </c>
      <c r="E35" s="99"/>
      <c r="F35" s="99"/>
      <c r="G35" s="14">
        <f t="shared" si="12"/>
        <v>72</v>
      </c>
      <c r="H35" s="99">
        <v>21</v>
      </c>
      <c r="I35" s="14">
        <f t="shared" si="13"/>
        <v>51</v>
      </c>
      <c r="J35" s="99">
        <v>37</v>
      </c>
      <c r="K35" s="99">
        <v>14</v>
      </c>
      <c r="L35" s="324"/>
      <c r="M35" s="246"/>
      <c r="N35" s="324"/>
      <c r="O35" s="246"/>
      <c r="P35" s="324"/>
      <c r="Q35" s="246"/>
      <c r="R35" s="324"/>
      <c r="S35" s="261">
        <v>72</v>
      </c>
      <c r="T35" s="262">
        <v>51</v>
      </c>
      <c r="U35" s="261"/>
      <c r="V35" s="262"/>
      <c r="W35" s="261"/>
      <c r="X35" s="262"/>
      <c r="Y35" s="261"/>
      <c r="Z35" s="262"/>
      <c r="AA35" s="261"/>
      <c r="AB35" s="262"/>
      <c r="AC35" s="261"/>
      <c r="AD35" s="268"/>
      <c r="AE35" s="192"/>
      <c r="AF35" s="386"/>
      <c r="AG35" s="360"/>
      <c r="AH35" s="268"/>
    </row>
    <row r="36" spans="1:34" ht="15" customHeight="1">
      <c r="A36" s="93" t="s">
        <v>139</v>
      </c>
      <c r="B36" s="93" t="s">
        <v>138</v>
      </c>
      <c r="C36" s="94"/>
      <c r="D36" s="94" t="s">
        <v>345</v>
      </c>
      <c r="E36" s="94"/>
      <c r="F36" s="94"/>
      <c r="G36" s="14">
        <f t="shared" si="12"/>
        <v>71</v>
      </c>
      <c r="H36" s="94">
        <v>20</v>
      </c>
      <c r="I36" s="14">
        <f t="shared" si="13"/>
        <v>51</v>
      </c>
      <c r="J36" s="94">
        <v>41</v>
      </c>
      <c r="K36" s="94">
        <v>10</v>
      </c>
      <c r="L36" s="235"/>
      <c r="M36" s="223"/>
      <c r="N36" s="235"/>
      <c r="O36" s="223"/>
      <c r="P36" s="235"/>
      <c r="Q36" s="223"/>
      <c r="R36" s="235"/>
      <c r="S36" s="402">
        <v>71</v>
      </c>
      <c r="T36" s="403">
        <v>51</v>
      </c>
      <c r="U36" s="402"/>
      <c r="V36" s="403"/>
      <c r="W36" s="402"/>
      <c r="X36" s="403"/>
      <c r="Y36" s="402"/>
      <c r="Z36" s="403"/>
      <c r="AA36" s="402"/>
      <c r="AB36" s="268"/>
      <c r="AC36" s="192"/>
      <c r="AD36" s="268"/>
      <c r="AE36" s="192"/>
      <c r="AF36" s="386"/>
      <c r="AG36" s="360"/>
      <c r="AH36" s="268"/>
    </row>
    <row r="37" spans="1:34" ht="15" customHeight="1" thickBot="1">
      <c r="A37" s="78" t="s">
        <v>186</v>
      </c>
      <c r="B37" s="78" t="s">
        <v>185</v>
      </c>
      <c r="C37" s="79"/>
      <c r="D37" s="79" t="s">
        <v>344</v>
      </c>
      <c r="E37" s="79"/>
      <c r="F37" s="79"/>
      <c r="G37" s="79">
        <f t="shared" si="12"/>
        <v>71</v>
      </c>
      <c r="H37" s="79">
        <v>20</v>
      </c>
      <c r="I37" s="94">
        <f t="shared" si="13"/>
        <v>51</v>
      </c>
      <c r="J37" s="79">
        <v>31</v>
      </c>
      <c r="K37" s="79">
        <v>20</v>
      </c>
      <c r="L37" s="251"/>
      <c r="M37" s="248"/>
      <c r="N37" s="251"/>
      <c r="O37" s="248"/>
      <c r="P37" s="251"/>
      <c r="Q37" s="248"/>
      <c r="R37" s="251"/>
      <c r="S37" s="215">
        <v>71</v>
      </c>
      <c r="T37" s="269">
        <v>51</v>
      </c>
      <c r="U37" s="215"/>
      <c r="V37" s="403"/>
      <c r="W37" s="402"/>
      <c r="X37" s="269"/>
      <c r="Y37" s="215"/>
      <c r="Z37" s="269"/>
      <c r="AA37" s="215"/>
      <c r="AB37" s="269"/>
      <c r="AC37" s="215"/>
      <c r="AD37" s="269"/>
      <c r="AE37" s="420"/>
      <c r="AF37" s="387"/>
      <c r="AG37" s="361"/>
      <c r="AH37" s="387"/>
    </row>
    <row r="38" spans="1:35" s="3" customFormat="1" ht="19.5" customHeight="1">
      <c r="A38" s="73" t="s">
        <v>40</v>
      </c>
      <c r="B38" s="74" t="s">
        <v>236</v>
      </c>
      <c r="C38" s="75">
        <v>0</v>
      </c>
      <c r="D38" s="75">
        <v>3</v>
      </c>
      <c r="E38" s="75">
        <v>0</v>
      </c>
      <c r="F38" s="75"/>
      <c r="G38" s="76">
        <f aca="true" t="shared" si="14" ref="G38:L38">G39+G40+G41</f>
        <v>324</v>
      </c>
      <c r="H38" s="76">
        <f t="shared" si="14"/>
        <v>107</v>
      </c>
      <c r="I38" s="431">
        <f t="shared" si="14"/>
        <v>217</v>
      </c>
      <c r="J38" s="76">
        <f t="shared" si="14"/>
        <v>73</v>
      </c>
      <c r="K38" s="76">
        <f t="shared" si="14"/>
        <v>144</v>
      </c>
      <c r="L38" s="364">
        <f t="shared" si="14"/>
        <v>0</v>
      </c>
      <c r="M38" s="365">
        <f>M39+M40</f>
        <v>0</v>
      </c>
      <c r="N38" s="233">
        <f>N39+N40</f>
        <v>0</v>
      </c>
      <c r="O38" s="221"/>
      <c r="P38" s="233"/>
      <c r="Q38" s="221"/>
      <c r="R38" s="233"/>
      <c r="S38" s="367">
        <f>S39+S40+S41</f>
        <v>152</v>
      </c>
      <c r="T38" s="284">
        <f aca="true" t="shared" si="15" ref="T38:AH38">T39+T40+T41</f>
        <v>102</v>
      </c>
      <c r="U38" s="367">
        <f t="shared" si="15"/>
        <v>172</v>
      </c>
      <c r="V38" s="284">
        <f t="shared" si="15"/>
        <v>115</v>
      </c>
      <c r="W38" s="367">
        <f t="shared" si="15"/>
        <v>0</v>
      </c>
      <c r="X38" s="284">
        <f t="shared" si="15"/>
        <v>0</v>
      </c>
      <c r="Y38" s="367">
        <f t="shared" si="15"/>
        <v>0</v>
      </c>
      <c r="Z38" s="284">
        <f t="shared" si="15"/>
        <v>0</v>
      </c>
      <c r="AA38" s="367">
        <f t="shared" si="15"/>
        <v>0</v>
      </c>
      <c r="AB38" s="284">
        <f t="shared" si="15"/>
        <v>0</v>
      </c>
      <c r="AC38" s="367">
        <f t="shared" si="15"/>
        <v>0</v>
      </c>
      <c r="AD38" s="284">
        <f t="shared" si="15"/>
        <v>0</v>
      </c>
      <c r="AE38" s="367">
        <f t="shared" si="15"/>
        <v>0</v>
      </c>
      <c r="AF38" s="284">
        <f t="shared" si="15"/>
        <v>0</v>
      </c>
      <c r="AG38" s="282">
        <f t="shared" si="15"/>
        <v>0</v>
      </c>
      <c r="AH38" s="385">
        <f t="shared" si="15"/>
        <v>0</v>
      </c>
      <c r="AI38" s="368"/>
    </row>
    <row r="39" spans="1:34" ht="16.5" customHeight="1">
      <c r="A39" s="93" t="s">
        <v>41</v>
      </c>
      <c r="B39" s="363" t="s">
        <v>140</v>
      </c>
      <c r="C39" s="94"/>
      <c r="D39" s="94">
        <v>2</v>
      </c>
      <c r="E39" s="94"/>
      <c r="F39" s="94"/>
      <c r="G39" s="94">
        <f>H39+I39</f>
        <v>145</v>
      </c>
      <c r="H39" s="94">
        <v>48</v>
      </c>
      <c r="I39" s="94">
        <f>T39+V39+X39+Z39+AB39+AD39+AF39+AH39</f>
        <v>97</v>
      </c>
      <c r="J39" s="14">
        <v>28</v>
      </c>
      <c r="K39" s="94">
        <v>69</v>
      </c>
      <c r="L39" s="235"/>
      <c r="M39" s="223"/>
      <c r="N39" s="235"/>
      <c r="O39" s="223"/>
      <c r="P39" s="235"/>
      <c r="Q39" s="223"/>
      <c r="R39" s="235"/>
      <c r="S39" s="402">
        <v>76</v>
      </c>
      <c r="T39" s="403">
        <v>51</v>
      </c>
      <c r="U39" s="402">
        <v>69</v>
      </c>
      <c r="V39" s="403">
        <v>46</v>
      </c>
      <c r="W39" s="402"/>
      <c r="X39" s="406"/>
      <c r="Y39" s="407"/>
      <c r="Z39" s="406"/>
      <c r="AA39" s="407"/>
      <c r="AB39" s="408"/>
      <c r="AC39" s="409"/>
      <c r="AD39" s="410"/>
      <c r="AE39" s="411"/>
      <c r="AF39" s="412"/>
      <c r="AG39" s="411"/>
      <c r="AH39" s="412"/>
    </row>
    <row r="40" spans="1:35" ht="18" customHeight="1">
      <c r="A40" s="50" t="s">
        <v>42</v>
      </c>
      <c r="B40" s="53" t="s">
        <v>161</v>
      </c>
      <c r="C40" s="14"/>
      <c r="D40" s="14">
        <v>1</v>
      </c>
      <c r="E40" s="14"/>
      <c r="F40" s="14"/>
      <c r="G40" s="14">
        <f>H40+I40</f>
        <v>76</v>
      </c>
      <c r="H40" s="94">
        <v>25</v>
      </c>
      <c r="I40" s="14">
        <f>T40+V40+X40+Z40+AB40+AD40+AF40+AH40</f>
        <v>51</v>
      </c>
      <c r="J40" s="14">
        <v>21</v>
      </c>
      <c r="K40" s="14">
        <v>30</v>
      </c>
      <c r="L40" s="449"/>
      <c r="M40" s="366"/>
      <c r="N40" s="234"/>
      <c r="O40" s="222"/>
      <c r="P40" s="14"/>
      <c r="Q40" s="14"/>
      <c r="R40" s="14"/>
      <c r="S40" s="56">
        <v>76</v>
      </c>
      <c r="T40" s="350">
        <v>51</v>
      </c>
      <c r="U40" s="360"/>
      <c r="V40" s="350"/>
      <c r="W40" s="360"/>
      <c r="X40" s="413"/>
      <c r="Y40" s="397"/>
      <c r="Z40" s="268"/>
      <c r="AA40" s="192"/>
      <c r="AB40" s="414"/>
      <c r="AC40" s="400"/>
      <c r="AD40" s="414"/>
      <c r="AE40" s="400"/>
      <c r="AF40" s="414"/>
      <c r="AG40" s="400"/>
      <c r="AH40" s="414"/>
      <c r="AI40" s="355"/>
    </row>
    <row r="41" spans="1:34" ht="18" customHeight="1" thickBot="1">
      <c r="A41" s="432" t="s">
        <v>309</v>
      </c>
      <c r="B41" s="433" t="s">
        <v>310</v>
      </c>
      <c r="C41" s="98"/>
      <c r="D41" s="99">
        <v>2</v>
      </c>
      <c r="E41" s="99"/>
      <c r="F41" s="99"/>
      <c r="G41" s="99">
        <f>H41+I41</f>
        <v>103</v>
      </c>
      <c r="H41" s="94">
        <v>34</v>
      </c>
      <c r="I41" s="99">
        <f>T41+V41+X41+Z41+AB41+AD41+AF41+AH41</f>
        <v>69</v>
      </c>
      <c r="J41" s="99">
        <v>24</v>
      </c>
      <c r="K41" s="99">
        <v>45</v>
      </c>
      <c r="L41" s="324"/>
      <c r="M41" s="246"/>
      <c r="N41" s="324"/>
      <c r="O41" s="246"/>
      <c r="P41" s="324"/>
      <c r="Q41" s="246"/>
      <c r="R41" s="324"/>
      <c r="S41" s="341"/>
      <c r="T41" s="401"/>
      <c r="U41" s="341">
        <v>103</v>
      </c>
      <c r="V41" s="401">
        <v>69</v>
      </c>
      <c r="W41" s="341"/>
      <c r="X41" s="398"/>
      <c r="Y41" s="415"/>
      <c r="Z41" s="340"/>
      <c r="AA41" s="341"/>
      <c r="AB41" s="416"/>
      <c r="AC41" s="417"/>
      <c r="AD41" s="418"/>
      <c r="AE41" s="405"/>
      <c r="AF41" s="404"/>
      <c r="AG41" s="405"/>
      <c r="AH41" s="404"/>
    </row>
    <row r="42" spans="1:35" s="3" customFormat="1" ht="17.25" customHeight="1" thickBot="1">
      <c r="A42" s="80" t="s">
        <v>43</v>
      </c>
      <c r="B42" s="80" t="s">
        <v>237</v>
      </c>
      <c r="C42" s="81" t="s">
        <v>361</v>
      </c>
      <c r="D42" s="81" t="s">
        <v>363</v>
      </c>
      <c r="E42" s="81">
        <v>2</v>
      </c>
      <c r="F42" s="81"/>
      <c r="G42" s="81">
        <f aca="true" t="shared" si="16" ref="G42:N42">G43+G56</f>
        <v>4924</v>
      </c>
      <c r="H42" s="81">
        <f t="shared" si="16"/>
        <v>1639</v>
      </c>
      <c r="I42" s="81">
        <f t="shared" si="16"/>
        <v>3285</v>
      </c>
      <c r="J42" s="81">
        <f t="shared" si="16"/>
        <v>2066</v>
      </c>
      <c r="K42" s="81">
        <f t="shared" si="16"/>
        <v>1179</v>
      </c>
      <c r="L42" s="236">
        <f t="shared" si="16"/>
        <v>40</v>
      </c>
      <c r="M42" s="224">
        <f t="shared" si="16"/>
        <v>432</v>
      </c>
      <c r="N42" s="236">
        <f t="shared" si="16"/>
        <v>612</v>
      </c>
      <c r="O42" s="224"/>
      <c r="P42" s="236"/>
      <c r="Q42" s="224"/>
      <c r="R42" s="236"/>
      <c r="S42" s="286">
        <f aca="true" t="shared" si="17" ref="S42:AH42">S43+S56</f>
        <v>204</v>
      </c>
      <c r="T42" s="285">
        <f t="shared" si="17"/>
        <v>136</v>
      </c>
      <c r="U42" s="286">
        <f t="shared" si="17"/>
        <v>930</v>
      </c>
      <c r="V42" s="285">
        <f t="shared" si="17"/>
        <v>621</v>
      </c>
      <c r="W42" s="286">
        <f t="shared" si="17"/>
        <v>624</v>
      </c>
      <c r="X42" s="285">
        <f t="shared" si="17"/>
        <v>416</v>
      </c>
      <c r="Y42" s="286">
        <f t="shared" si="17"/>
        <v>912</v>
      </c>
      <c r="Z42" s="285">
        <f t="shared" si="17"/>
        <v>608</v>
      </c>
      <c r="AA42" s="286">
        <f t="shared" si="17"/>
        <v>384</v>
      </c>
      <c r="AB42" s="285">
        <f t="shared" si="17"/>
        <v>256</v>
      </c>
      <c r="AC42" s="286">
        <f t="shared" si="17"/>
        <v>815</v>
      </c>
      <c r="AD42" s="369">
        <f t="shared" si="17"/>
        <v>544</v>
      </c>
      <c r="AE42" s="346">
        <f t="shared" si="17"/>
        <v>528</v>
      </c>
      <c r="AF42" s="285">
        <f t="shared" si="17"/>
        <v>352</v>
      </c>
      <c r="AG42" s="346">
        <f t="shared" si="17"/>
        <v>527</v>
      </c>
      <c r="AH42" s="346">
        <f t="shared" si="17"/>
        <v>352</v>
      </c>
      <c r="AI42" s="368"/>
    </row>
    <row r="43" spans="1:35" s="3" customFormat="1" ht="16.5" customHeight="1">
      <c r="A43" s="73" t="s">
        <v>44</v>
      </c>
      <c r="B43" s="73" t="s">
        <v>45</v>
      </c>
      <c r="C43" s="76">
        <v>4</v>
      </c>
      <c r="D43" s="76" t="s">
        <v>348</v>
      </c>
      <c r="E43" s="76">
        <v>0</v>
      </c>
      <c r="F43" s="76"/>
      <c r="G43" s="76">
        <f>G44+G45+G46+G47+G48+G49+G50+G51+G52+G53+G54+G55</f>
        <v>1449</v>
      </c>
      <c r="H43" s="76">
        <f aca="true" t="shared" si="18" ref="H43:AH43">H44+H45+H46+H47+H48+H49+H50+H51+H52+H53+H54+H55</f>
        <v>482</v>
      </c>
      <c r="I43" s="76">
        <f t="shared" si="18"/>
        <v>967</v>
      </c>
      <c r="J43" s="76">
        <f t="shared" si="18"/>
        <v>598</v>
      </c>
      <c r="K43" s="76">
        <f t="shared" si="18"/>
        <v>369</v>
      </c>
      <c r="L43" s="450">
        <f t="shared" si="18"/>
        <v>0</v>
      </c>
      <c r="M43" s="221">
        <f t="shared" si="18"/>
        <v>0</v>
      </c>
      <c r="N43" s="76">
        <f t="shared" si="18"/>
        <v>0</v>
      </c>
      <c r="O43" s="76">
        <f t="shared" si="18"/>
        <v>0</v>
      </c>
      <c r="P43" s="76">
        <f t="shared" si="18"/>
        <v>0</v>
      </c>
      <c r="Q43" s="76">
        <f t="shared" si="18"/>
        <v>0</v>
      </c>
      <c r="R43" s="364">
        <f t="shared" si="18"/>
        <v>0</v>
      </c>
      <c r="S43" s="365">
        <f t="shared" si="18"/>
        <v>204</v>
      </c>
      <c r="T43" s="378">
        <f t="shared" si="18"/>
        <v>136</v>
      </c>
      <c r="U43" s="365">
        <f t="shared" si="18"/>
        <v>930</v>
      </c>
      <c r="V43" s="284">
        <f t="shared" si="18"/>
        <v>621</v>
      </c>
      <c r="W43" s="221">
        <f t="shared" si="18"/>
        <v>117</v>
      </c>
      <c r="X43" s="378">
        <f t="shared" si="18"/>
        <v>78</v>
      </c>
      <c r="Y43" s="370">
        <f t="shared" si="18"/>
        <v>0</v>
      </c>
      <c r="Z43" s="345">
        <f t="shared" si="18"/>
        <v>0</v>
      </c>
      <c r="AA43" s="365">
        <f t="shared" si="18"/>
        <v>0</v>
      </c>
      <c r="AB43" s="378">
        <f t="shared" si="18"/>
        <v>0</v>
      </c>
      <c r="AC43" s="365">
        <f t="shared" si="18"/>
        <v>0</v>
      </c>
      <c r="AD43" s="371">
        <f t="shared" si="18"/>
        <v>0</v>
      </c>
      <c r="AE43" s="221">
        <f t="shared" si="18"/>
        <v>99</v>
      </c>
      <c r="AF43" s="371">
        <f t="shared" si="18"/>
        <v>66</v>
      </c>
      <c r="AG43" s="221">
        <f t="shared" si="18"/>
        <v>99</v>
      </c>
      <c r="AH43" s="378">
        <f t="shared" si="18"/>
        <v>66</v>
      </c>
      <c r="AI43" s="368"/>
    </row>
    <row r="44" spans="1:34" ht="15" customHeight="1">
      <c r="A44" s="50" t="s">
        <v>65</v>
      </c>
      <c r="B44" s="50" t="s">
        <v>162</v>
      </c>
      <c r="C44" s="14">
        <v>2</v>
      </c>
      <c r="D44" s="14"/>
      <c r="E44" s="14"/>
      <c r="F44" s="14"/>
      <c r="G44" s="14">
        <f>H44+I44</f>
        <v>207</v>
      </c>
      <c r="H44" s="99">
        <v>69</v>
      </c>
      <c r="I44" s="14">
        <f>T44+V44+X44+Z44+AB44+AD44+AF44+AH44</f>
        <v>138</v>
      </c>
      <c r="J44" s="14">
        <v>112</v>
      </c>
      <c r="K44" s="14">
        <v>26</v>
      </c>
      <c r="L44" s="234"/>
      <c r="M44" s="222"/>
      <c r="N44" s="234"/>
      <c r="O44" s="222"/>
      <c r="P44" s="234"/>
      <c r="Q44" s="222"/>
      <c r="R44" s="234"/>
      <c r="S44" s="261"/>
      <c r="T44" s="262"/>
      <c r="U44" s="261">
        <v>207</v>
      </c>
      <c r="V44" s="262">
        <v>138</v>
      </c>
      <c r="W44" s="261"/>
      <c r="X44" s="262"/>
      <c r="Y44" s="261"/>
      <c r="Z44" s="262"/>
      <c r="AA44" s="261"/>
      <c r="AB44" s="262"/>
      <c r="AC44" s="261"/>
      <c r="AD44" s="349"/>
      <c r="AE44" s="360"/>
      <c r="AF44" s="395"/>
      <c r="AG44" s="360"/>
      <c r="AH44" s="395"/>
    </row>
    <row r="45" spans="1:34" ht="16.5" customHeight="1">
      <c r="A45" s="50" t="s">
        <v>66</v>
      </c>
      <c r="B45" s="50" t="s">
        <v>163</v>
      </c>
      <c r="C45" s="14"/>
      <c r="D45" s="14" t="s">
        <v>346</v>
      </c>
      <c r="E45" s="14"/>
      <c r="F45" s="14"/>
      <c r="G45" s="14">
        <f aca="true" t="shared" si="19" ref="G45:G55">H45+I45</f>
        <v>103</v>
      </c>
      <c r="H45" s="99">
        <v>34</v>
      </c>
      <c r="I45" s="14">
        <f aca="true" t="shared" si="20" ref="I45:I55">T45+V45+X45+Z45+AB45+AD45+AF45+AH45</f>
        <v>69</v>
      </c>
      <c r="J45" s="14">
        <v>57</v>
      </c>
      <c r="K45" s="14">
        <v>12</v>
      </c>
      <c r="L45" s="306"/>
      <c r="M45" s="222"/>
      <c r="N45" s="234"/>
      <c r="O45" s="222"/>
      <c r="P45" s="234"/>
      <c r="Q45" s="222"/>
      <c r="R45" s="234"/>
      <c r="S45" s="192"/>
      <c r="T45" s="268"/>
      <c r="U45" s="192">
        <v>103</v>
      </c>
      <c r="V45" s="268">
        <v>69</v>
      </c>
      <c r="W45" s="192"/>
      <c r="X45" s="268"/>
      <c r="Y45" s="192"/>
      <c r="Z45" s="268"/>
      <c r="AA45" s="192"/>
      <c r="AB45" s="268"/>
      <c r="AC45" s="192"/>
      <c r="AD45" s="350"/>
      <c r="AE45" s="360"/>
      <c r="AF45" s="395"/>
      <c r="AG45" s="360"/>
      <c r="AH45" s="395"/>
    </row>
    <row r="46" spans="1:34" ht="17.25" customHeight="1">
      <c r="A46" s="50" t="s">
        <v>67</v>
      </c>
      <c r="B46" s="50" t="s">
        <v>164</v>
      </c>
      <c r="C46" s="14">
        <v>2</v>
      </c>
      <c r="D46" s="14"/>
      <c r="E46" s="14"/>
      <c r="F46" s="14"/>
      <c r="G46" s="14">
        <f t="shared" si="19"/>
        <v>154</v>
      </c>
      <c r="H46" s="99">
        <v>51</v>
      </c>
      <c r="I46" s="14">
        <f t="shared" si="20"/>
        <v>103</v>
      </c>
      <c r="J46" s="14">
        <v>78</v>
      </c>
      <c r="K46" s="14">
        <v>25</v>
      </c>
      <c r="L46" s="306"/>
      <c r="M46" s="222"/>
      <c r="N46" s="234"/>
      <c r="O46" s="222"/>
      <c r="P46" s="234"/>
      <c r="Q46" s="222"/>
      <c r="R46" s="234"/>
      <c r="S46" s="192">
        <v>51</v>
      </c>
      <c r="T46" s="268">
        <v>34</v>
      </c>
      <c r="U46" s="192">
        <v>103</v>
      </c>
      <c r="V46" s="268">
        <v>69</v>
      </c>
      <c r="W46" s="192"/>
      <c r="X46" s="268"/>
      <c r="Y46" s="192"/>
      <c r="Z46" s="268"/>
      <c r="AA46" s="192"/>
      <c r="AB46" s="268"/>
      <c r="AC46" s="192"/>
      <c r="AD46" s="350"/>
      <c r="AE46" s="360"/>
      <c r="AF46" s="395"/>
      <c r="AG46" s="360"/>
      <c r="AH46" s="395"/>
    </row>
    <row r="47" spans="1:34" ht="15.75" customHeight="1">
      <c r="A47" s="50" t="s">
        <v>68</v>
      </c>
      <c r="B47" s="50" t="s">
        <v>165</v>
      </c>
      <c r="C47" s="14"/>
      <c r="D47" s="14" t="s">
        <v>347</v>
      </c>
      <c r="E47" s="14"/>
      <c r="F47" s="14"/>
      <c r="G47" s="14">
        <f t="shared" si="19"/>
        <v>154</v>
      </c>
      <c r="H47" s="99">
        <v>51</v>
      </c>
      <c r="I47" s="14">
        <f t="shared" si="20"/>
        <v>103</v>
      </c>
      <c r="J47" s="14">
        <v>21</v>
      </c>
      <c r="K47" s="14">
        <v>82</v>
      </c>
      <c r="L47" s="306"/>
      <c r="M47" s="222"/>
      <c r="N47" s="234"/>
      <c r="O47" s="222"/>
      <c r="P47" s="234"/>
      <c r="Q47" s="222"/>
      <c r="R47" s="234"/>
      <c r="S47" s="192">
        <v>51</v>
      </c>
      <c r="T47" s="268">
        <v>34</v>
      </c>
      <c r="U47" s="192">
        <v>103</v>
      </c>
      <c r="V47" s="268">
        <v>69</v>
      </c>
      <c r="W47" s="192"/>
      <c r="X47" s="268"/>
      <c r="Y47" s="192"/>
      <c r="Z47" s="268"/>
      <c r="AA47" s="192"/>
      <c r="AB47" s="268"/>
      <c r="AC47" s="192"/>
      <c r="AD47" s="350"/>
      <c r="AE47" s="360"/>
      <c r="AF47" s="395"/>
      <c r="AG47" s="360"/>
      <c r="AH47" s="395"/>
    </row>
    <row r="48" spans="1:34" ht="16.5" customHeight="1">
      <c r="A48" s="50" t="s">
        <v>69</v>
      </c>
      <c r="B48" s="50" t="s">
        <v>166</v>
      </c>
      <c r="C48" s="14">
        <v>2</v>
      </c>
      <c r="D48" s="14"/>
      <c r="E48" s="14"/>
      <c r="F48" s="14"/>
      <c r="G48" s="14">
        <f t="shared" si="19"/>
        <v>138</v>
      </c>
      <c r="H48" s="99">
        <v>46</v>
      </c>
      <c r="I48" s="14">
        <f t="shared" si="20"/>
        <v>92</v>
      </c>
      <c r="J48" s="14">
        <v>72</v>
      </c>
      <c r="K48" s="14">
        <v>20</v>
      </c>
      <c r="L48" s="306"/>
      <c r="M48" s="222"/>
      <c r="N48" s="234"/>
      <c r="O48" s="222"/>
      <c r="P48" s="234"/>
      <c r="Q48" s="222"/>
      <c r="R48" s="234"/>
      <c r="S48" s="192"/>
      <c r="T48" s="268"/>
      <c r="U48" s="192">
        <v>138</v>
      </c>
      <c r="V48" s="268">
        <v>92</v>
      </c>
      <c r="W48" s="192"/>
      <c r="X48" s="268"/>
      <c r="Y48" s="192"/>
      <c r="Z48" s="268"/>
      <c r="AA48" s="192"/>
      <c r="AB48" s="268"/>
      <c r="AC48" s="192"/>
      <c r="AD48" s="350"/>
      <c r="AE48" s="360"/>
      <c r="AF48" s="395"/>
      <c r="AG48" s="360"/>
      <c r="AH48" s="395"/>
    </row>
    <row r="49" spans="1:34" ht="17.25" customHeight="1">
      <c r="A49" s="50" t="s">
        <v>70</v>
      </c>
      <c r="B49" s="50" t="s">
        <v>167</v>
      </c>
      <c r="C49" s="14"/>
      <c r="D49" s="14" t="s">
        <v>347</v>
      </c>
      <c r="E49" s="14"/>
      <c r="F49" s="14"/>
      <c r="G49" s="14">
        <f t="shared" si="19"/>
        <v>138</v>
      </c>
      <c r="H49" s="99">
        <v>46</v>
      </c>
      <c r="I49" s="14">
        <f t="shared" si="20"/>
        <v>92</v>
      </c>
      <c r="J49" s="14">
        <v>60</v>
      </c>
      <c r="K49" s="14">
        <v>32</v>
      </c>
      <c r="L49" s="306"/>
      <c r="M49" s="222"/>
      <c r="N49" s="234"/>
      <c r="O49" s="222"/>
      <c r="P49" s="234"/>
      <c r="Q49" s="222"/>
      <c r="R49" s="234"/>
      <c r="S49" s="192"/>
      <c r="T49" s="268"/>
      <c r="U49" s="192">
        <v>138</v>
      </c>
      <c r="V49" s="268">
        <v>92</v>
      </c>
      <c r="W49" s="192"/>
      <c r="X49" s="268"/>
      <c r="Y49" s="192"/>
      <c r="Z49" s="268"/>
      <c r="AA49" s="192"/>
      <c r="AB49" s="268"/>
      <c r="AC49" s="192"/>
      <c r="AD49" s="350"/>
      <c r="AE49" s="360"/>
      <c r="AF49" s="395"/>
      <c r="AG49" s="360"/>
      <c r="AH49" s="395"/>
    </row>
    <row r="50" spans="1:34" ht="16.5" customHeight="1">
      <c r="A50" s="50" t="s">
        <v>71</v>
      </c>
      <c r="B50" s="50" t="s">
        <v>141</v>
      </c>
      <c r="C50" s="14"/>
      <c r="D50" s="14">
        <v>7</v>
      </c>
      <c r="E50" s="14"/>
      <c r="F50" s="14"/>
      <c r="G50" s="14">
        <f t="shared" si="19"/>
        <v>99</v>
      </c>
      <c r="H50" s="99">
        <v>33</v>
      </c>
      <c r="I50" s="14">
        <f t="shared" si="20"/>
        <v>66</v>
      </c>
      <c r="J50" s="14">
        <v>34</v>
      </c>
      <c r="K50" s="14">
        <v>32</v>
      </c>
      <c r="L50" s="306"/>
      <c r="M50" s="222"/>
      <c r="N50" s="234"/>
      <c r="O50" s="222"/>
      <c r="P50" s="234"/>
      <c r="Q50" s="222"/>
      <c r="R50" s="234"/>
      <c r="S50" s="192"/>
      <c r="T50" s="268"/>
      <c r="U50" s="192"/>
      <c r="V50" s="268"/>
      <c r="W50" s="192"/>
      <c r="X50" s="268"/>
      <c r="Y50" s="192"/>
      <c r="Z50" s="268"/>
      <c r="AA50" s="192"/>
      <c r="AB50" s="268"/>
      <c r="AC50" s="192"/>
      <c r="AD50" s="350"/>
      <c r="AE50" s="360">
        <v>99</v>
      </c>
      <c r="AF50" s="395">
        <v>66</v>
      </c>
      <c r="AG50" s="360"/>
      <c r="AH50" s="395"/>
    </row>
    <row r="51" spans="1:34" ht="16.5" customHeight="1">
      <c r="A51" s="50" t="s">
        <v>72</v>
      </c>
      <c r="B51" s="50" t="s">
        <v>311</v>
      </c>
      <c r="C51" s="14"/>
      <c r="D51" s="14">
        <v>2</v>
      </c>
      <c r="E51" s="14"/>
      <c r="F51" s="14"/>
      <c r="G51" s="14">
        <f t="shared" si="19"/>
        <v>69</v>
      </c>
      <c r="H51" s="99">
        <v>23</v>
      </c>
      <c r="I51" s="14">
        <f t="shared" si="20"/>
        <v>46</v>
      </c>
      <c r="J51" s="14">
        <v>24</v>
      </c>
      <c r="K51" s="14">
        <v>22</v>
      </c>
      <c r="L51" s="306"/>
      <c r="M51" s="222"/>
      <c r="N51" s="234"/>
      <c r="O51" s="222"/>
      <c r="P51" s="234"/>
      <c r="Q51" s="222"/>
      <c r="R51" s="234"/>
      <c r="S51" s="192"/>
      <c r="T51" s="268"/>
      <c r="U51" s="192">
        <v>69</v>
      </c>
      <c r="V51" s="268">
        <v>46</v>
      </c>
      <c r="W51" s="192"/>
      <c r="X51" s="268"/>
      <c r="Y51" s="192"/>
      <c r="Z51" s="268"/>
      <c r="AA51" s="192"/>
      <c r="AB51" s="268"/>
      <c r="AC51" s="192"/>
      <c r="AD51" s="350"/>
      <c r="AE51" s="360"/>
      <c r="AF51" s="395"/>
      <c r="AG51" s="360"/>
      <c r="AH51" s="395"/>
    </row>
    <row r="52" spans="1:34" ht="16.5" customHeight="1">
      <c r="A52" s="50" t="s">
        <v>73</v>
      </c>
      <c r="B52" s="50" t="s">
        <v>312</v>
      </c>
      <c r="C52" s="14"/>
      <c r="D52" s="14" t="s">
        <v>346</v>
      </c>
      <c r="E52" s="14"/>
      <c r="F52" s="14"/>
      <c r="G52" s="14">
        <f t="shared" si="19"/>
        <v>69</v>
      </c>
      <c r="H52" s="99">
        <v>23</v>
      </c>
      <c r="I52" s="14">
        <f t="shared" si="20"/>
        <v>46</v>
      </c>
      <c r="J52" s="14">
        <v>26</v>
      </c>
      <c r="K52" s="14">
        <v>20</v>
      </c>
      <c r="L52" s="306"/>
      <c r="M52" s="222"/>
      <c r="N52" s="234"/>
      <c r="O52" s="222"/>
      <c r="P52" s="234"/>
      <c r="Q52" s="222"/>
      <c r="R52" s="234"/>
      <c r="S52" s="192"/>
      <c r="T52" s="268"/>
      <c r="U52" s="192">
        <v>69</v>
      </c>
      <c r="V52" s="268">
        <v>46</v>
      </c>
      <c r="W52" s="192"/>
      <c r="X52" s="268"/>
      <c r="Y52" s="192"/>
      <c r="Z52" s="268"/>
      <c r="AA52" s="192"/>
      <c r="AB52" s="268"/>
      <c r="AC52" s="192"/>
      <c r="AD52" s="350"/>
      <c r="AE52" s="360"/>
      <c r="AF52" s="395"/>
      <c r="AG52" s="360"/>
      <c r="AH52" s="395"/>
    </row>
    <row r="53" spans="1:34" ht="16.5" customHeight="1">
      <c r="A53" s="50" t="s">
        <v>217</v>
      </c>
      <c r="B53" s="50" t="s">
        <v>313</v>
      </c>
      <c r="C53" s="14"/>
      <c r="D53" s="14">
        <v>8</v>
      </c>
      <c r="E53" s="14"/>
      <c r="F53" s="14"/>
      <c r="G53" s="14">
        <f t="shared" si="19"/>
        <v>99</v>
      </c>
      <c r="H53" s="99">
        <v>33</v>
      </c>
      <c r="I53" s="14">
        <f t="shared" si="20"/>
        <v>66</v>
      </c>
      <c r="J53" s="14">
        <v>32</v>
      </c>
      <c r="K53" s="14">
        <v>34</v>
      </c>
      <c r="L53" s="306"/>
      <c r="M53" s="222"/>
      <c r="N53" s="234"/>
      <c r="O53" s="222"/>
      <c r="P53" s="234"/>
      <c r="Q53" s="222"/>
      <c r="R53" s="234"/>
      <c r="S53" s="192"/>
      <c r="T53" s="268"/>
      <c r="U53" s="192"/>
      <c r="V53" s="268"/>
      <c r="W53" s="192"/>
      <c r="X53" s="268"/>
      <c r="Y53" s="192"/>
      <c r="Z53" s="268"/>
      <c r="AA53" s="192"/>
      <c r="AB53" s="268"/>
      <c r="AC53" s="192"/>
      <c r="AD53" s="350"/>
      <c r="AE53" s="360"/>
      <c r="AF53" s="395"/>
      <c r="AG53" s="360">
        <v>99</v>
      </c>
      <c r="AH53" s="395">
        <v>66</v>
      </c>
    </row>
    <row r="54" spans="1:34" ht="15" customHeight="1">
      <c r="A54" s="50" t="s">
        <v>314</v>
      </c>
      <c r="B54" s="50" t="s">
        <v>74</v>
      </c>
      <c r="C54" s="14"/>
      <c r="D54" s="14">
        <v>1</v>
      </c>
      <c r="E54" s="14"/>
      <c r="F54" s="14"/>
      <c r="G54" s="14">
        <f t="shared" si="19"/>
        <v>102</v>
      </c>
      <c r="H54" s="99">
        <v>34</v>
      </c>
      <c r="I54" s="14">
        <f t="shared" si="20"/>
        <v>68</v>
      </c>
      <c r="J54" s="14">
        <v>28</v>
      </c>
      <c r="K54" s="14">
        <v>40</v>
      </c>
      <c r="L54" s="306"/>
      <c r="M54" s="222"/>
      <c r="N54" s="234"/>
      <c r="O54" s="222"/>
      <c r="P54" s="234"/>
      <c r="Q54" s="222"/>
      <c r="R54" s="234"/>
      <c r="S54" s="192">
        <v>102</v>
      </c>
      <c r="T54" s="268">
        <v>68</v>
      </c>
      <c r="U54" s="192"/>
      <c r="V54" s="268"/>
      <c r="W54" s="192"/>
      <c r="X54" s="268"/>
      <c r="Y54" s="192"/>
      <c r="Z54" s="268"/>
      <c r="AA54" s="192"/>
      <c r="AB54" s="268"/>
      <c r="AC54" s="192"/>
      <c r="AD54" s="350"/>
      <c r="AE54" s="360"/>
      <c r="AF54" s="395"/>
      <c r="AG54" s="360"/>
      <c r="AH54" s="395"/>
    </row>
    <row r="55" spans="1:34" ht="17.25" customHeight="1" thickBot="1">
      <c r="A55" s="50" t="s">
        <v>367</v>
      </c>
      <c r="B55" s="50" t="s">
        <v>142</v>
      </c>
      <c r="C55" s="14">
        <v>3</v>
      </c>
      <c r="D55" s="14"/>
      <c r="E55" s="14"/>
      <c r="F55" s="14"/>
      <c r="G55" s="14">
        <f t="shared" si="19"/>
        <v>117</v>
      </c>
      <c r="H55" s="99">
        <v>39</v>
      </c>
      <c r="I55" s="14">
        <f t="shared" si="20"/>
        <v>78</v>
      </c>
      <c r="J55" s="14">
        <v>54</v>
      </c>
      <c r="K55" s="14">
        <v>24</v>
      </c>
      <c r="L55" s="234"/>
      <c r="M55" s="222"/>
      <c r="N55" s="234"/>
      <c r="O55" s="222"/>
      <c r="P55" s="234"/>
      <c r="Q55" s="222"/>
      <c r="R55" s="234"/>
      <c r="S55" s="192"/>
      <c r="T55" s="268"/>
      <c r="U55" s="192"/>
      <c r="V55" s="268"/>
      <c r="W55" s="192">
        <v>117</v>
      </c>
      <c r="X55" s="268">
        <v>78</v>
      </c>
      <c r="Y55" s="192"/>
      <c r="Z55" s="268"/>
      <c r="AA55" s="192"/>
      <c r="AB55" s="268"/>
      <c r="AC55" s="192"/>
      <c r="AD55" s="350"/>
      <c r="AE55" s="360"/>
      <c r="AF55" s="395"/>
      <c r="AG55" s="360"/>
      <c r="AH55" s="395"/>
    </row>
    <row r="56" spans="1:34" s="3" customFormat="1" ht="20.25" customHeight="1" thickBot="1">
      <c r="A56" s="143" t="s">
        <v>46</v>
      </c>
      <c r="B56" s="143" t="s">
        <v>47</v>
      </c>
      <c r="C56" s="144" t="s">
        <v>360</v>
      </c>
      <c r="D56" s="144">
        <v>23</v>
      </c>
      <c r="E56" s="144">
        <v>2</v>
      </c>
      <c r="F56" s="144"/>
      <c r="G56" s="144">
        <f aca="true" t="shared" si="21" ref="G56:AH56">G57+G64+G70+G77+G82+G88</f>
        <v>3475</v>
      </c>
      <c r="H56" s="144">
        <f t="shared" si="21"/>
        <v>1157</v>
      </c>
      <c r="I56" s="144">
        <f t="shared" si="21"/>
        <v>2318</v>
      </c>
      <c r="J56" s="144">
        <f t="shared" si="21"/>
        <v>1468</v>
      </c>
      <c r="K56" s="144">
        <f t="shared" si="21"/>
        <v>810</v>
      </c>
      <c r="L56" s="144">
        <f t="shared" si="21"/>
        <v>40</v>
      </c>
      <c r="M56" s="144">
        <f>M57+M64+M70+M77+M82+M88</f>
        <v>432</v>
      </c>
      <c r="N56" s="144">
        <f>N57+N64+N70+N77+N82+N88</f>
        <v>612</v>
      </c>
      <c r="O56" s="144">
        <f t="shared" si="21"/>
        <v>0</v>
      </c>
      <c r="P56" s="144">
        <f t="shared" si="21"/>
        <v>0</v>
      </c>
      <c r="Q56" s="144">
        <f t="shared" si="21"/>
        <v>0</v>
      </c>
      <c r="R56" s="144">
        <f t="shared" si="21"/>
        <v>0</v>
      </c>
      <c r="S56" s="144">
        <f t="shared" si="21"/>
        <v>0</v>
      </c>
      <c r="T56" s="379">
        <f t="shared" si="21"/>
        <v>0</v>
      </c>
      <c r="U56" s="144">
        <f t="shared" si="21"/>
        <v>0</v>
      </c>
      <c r="V56" s="380">
        <f t="shared" si="21"/>
        <v>0</v>
      </c>
      <c r="W56" s="372">
        <f t="shared" si="21"/>
        <v>507</v>
      </c>
      <c r="X56" s="380">
        <f t="shared" si="21"/>
        <v>338</v>
      </c>
      <c r="Y56" s="372">
        <f t="shared" si="21"/>
        <v>912</v>
      </c>
      <c r="Z56" s="380">
        <f t="shared" si="21"/>
        <v>608</v>
      </c>
      <c r="AA56" s="372">
        <f t="shared" si="21"/>
        <v>384</v>
      </c>
      <c r="AB56" s="380">
        <f t="shared" si="21"/>
        <v>256</v>
      </c>
      <c r="AC56" s="372">
        <f t="shared" si="21"/>
        <v>815</v>
      </c>
      <c r="AD56" s="380">
        <f t="shared" si="21"/>
        <v>544</v>
      </c>
      <c r="AE56" s="372">
        <f t="shared" si="21"/>
        <v>429</v>
      </c>
      <c r="AF56" s="384">
        <f t="shared" si="21"/>
        <v>286</v>
      </c>
      <c r="AG56" s="373">
        <f t="shared" si="21"/>
        <v>428</v>
      </c>
      <c r="AH56" s="384">
        <f t="shared" si="21"/>
        <v>286</v>
      </c>
    </row>
    <row r="57" spans="1:34" s="3" customFormat="1" ht="21" customHeight="1">
      <c r="A57" s="139" t="s">
        <v>75</v>
      </c>
      <c r="B57" s="140" t="s">
        <v>174</v>
      </c>
      <c r="C57" s="141" t="s">
        <v>355</v>
      </c>
      <c r="D57" s="141">
        <v>6</v>
      </c>
      <c r="E57" s="141"/>
      <c r="F57" s="141"/>
      <c r="G57" s="142">
        <f>G58+G59+G60</f>
        <v>1218</v>
      </c>
      <c r="H57" s="142">
        <f>H58+H59+H60</f>
        <v>406</v>
      </c>
      <c r="I57" s="142">
        <f aca="true" t="shared" si="22" ref="I57:AH57">I58+I59+I60</f>
        <v>812</v>
      </c>
      <c r="J57" s="142">
        <f t="shared" si="22"/>
        <v>514</v>
      </c>
      <c r="K57" s="142">
        <f t="shared" si="22"/>
        <v>298</v>
      </c>
      <c r="L57" s="237">
        <f t="shared" si="22"/>
        <v>0</v>
      </c>
      <c r="M57" s="225">
        <f>M61+M62</f>
        <v>144</v>
      </c>
      <c r="N57" s="237">
        <f>N61+N62</f>
        <v>144</v>
      </c>
      <c r="O57" s="225"/>
      <c r="P57" s="237"/>
      <c r="Q57" s="225"/>
      <c r="R57" s="237"/>
      <c r="S57" s="288">
        <f t="shared" si="22"/>
        <v>0</v>
      </c>
      <c r="T57" s="287">
        <f t="shared" si="22"/>
        <v>0</v>
      </c>
      <c r="U57" s="376">
        <f t="shared" si="22"/>
        <v>0</v>
      </c>
      <c r="V57" s="381">
        <f t="shared" si="22"/>
        <v>0</v>
      </c>
      <c r="W57" s="376">
        <f t="shared" si="22"/>
        <v>312</v>
      </c>
      <c r="X57" s="381">
        <f t="shared" si="22"/>
        <v>208</v>
      </c>
      <c r="Y57" s="376">
        <f t="shared" si="22"/>
        <v>798</v>
      </c>
      <c r="Z57" s="381">
        <f t="shared" si="22"/>
        <v>532</v>
      </c>
      <c r="AA57" s="376">
        <f t="shared" si="22"/>
        <v>108</v>
      </c>
      <c r="AB57" s="381">
        <f t="shared" si="22"/>
        <v>72</v>
      </c>
      <c r="AC57" s="376">
        <f t="shared" si="22"/>
        <v>0</v>
      </c>
      <c r="AD57" s="381">
        <f t="shared" si="22"/>
        <v>0</v>
      </c>
      <c r="AE57" s="376">
        <f t="shared" si="22"/>
        <v>0</v>
      </c>
      <c r="AF57" s="381">
        <f t="shared" si="22"/>
        <v>0</v>
      </c>
      <c r="AG57" s="376">
        <f t="shared" si="22"/>
        <v>0</v>
      </c>
      <c r="AH57" s="381">
        <f t="shared" si="22"/>
        <v>0</v>
      </c>
    </row>
    <row r="58" spans="1:34" ht="16.5" customHeight="1">
      <c r="A58" s="61" t="s">
        <v>76</v>
      </c>
      <c r="B58" s="62" t="s">
        <v>168</v>
      </c>
      <c r="C58" s="63">
        <v>4</v>
      </c>
      <c r="D58" s="63">
        <v>3</v>
      </c>
      <c r="E58" s="63"/>
      <c r="F58" s="63"/>
      <c r="G58" s="54">
        <f>H58+I58</f>
        <v>480</v>
      </c>
      <c r="H58" s="82">
        <v>160</v>
      </c>
      <c r="I58" s="14">
        <f>T58+V58+X58+Z58+AB58+AD58+AF58+AH58</f>
        <v>320</v>
      </c>
      <c r="J58" s="54">
        <v>218</v>
      </c>
      <c r="K58" s="54">
        <v>102</v>
      </c>
      <c r="L58" s="238"/>
      <c r="M58" s="226"/>
      <c r="N58" s="238"/>
      <c r="O58" s="226"/>
      <c r="P58" s="238"/>
      <c r="Q58" s="226"/>
      <c r="R58" s="238"/>
      <c r="S58" s="192"/>
      <c r="T58" s="268"/>
      <c r="U58" s="261"/>
      <c r="V58" s="262"/>
      <c r="W58" s="261">
        <v>195</v>
      </c>
      <c r="X58" s="262">
        <v>130</v>
      </c>
      <c r="Y58" s="261">
        <v>285</v>
      </c>
      <c r="Z58" s="262">
        <v>190</v>
      </c>
      <c r="AA58" s="261"/>
      <c r="AB58" s="262"/>
      <c r="AC58" s="261"/>
      <c r="AD58" s="349"/>
      <c r="AE58" s="360"/>
      <c r="AF58" s="386"/>
      <c r="AG58" s="360"/>
      <c r="AH58" s="386"/>
    </row>
    <row r="59" spans="1:34" ht="16.5" customHeight="1">
      <c r="A59" s="61" t="s">
        <v>169</v>
      </c>
      <c r="B59" s="62" t="s">
        <v>170</v>
      </c>
      <c r="C59" s="63">
        <v>4</v>
      </c>
      <c r="D59" s="63">
        <v>3</v>
      </c>
      <c r="E59" s="195"/>
      <c r="F59" s="195"/>
      <c r="G59" s="54">
        <f>H59+I59</f>
        <v>402</v>
      </c>
      <c r="H59" s="54">
        <v>134</v>
      </c>
      <c r="I59" s="14">
        <f>T59+V59+X59+Z59+AB59+AD59+AF59+AH59</f>
        <v>268</v>
      </c>
      <c r="J59" s="54">
        <v>170</v>
      </c>
      <c r="K59" s="54">
        <v>98</v>
      </c>
      <c r="L59" s="238"/>
      <c r="M59" s="226"/>
      <c r="N59" s="238"/>
      <c r="O59" s="226"/>
      <c r="P59" s="238"/>
      <c r="Q59" s="226"/>
      <c r="R59" s="238"/>
      <c r="S59" s="192"/>
      <c r="T59" s="268"/>
      <c r="U59" s="192"/>
      <c r="V59" s="268"/>
      <c r="W59" s="192">
        <v>117</v>
      </c>
      <c r="X59" s="268">
        <v>78</v>
      </c>
      <c r="Y59" s="192">
        <v>285</v>
      </c>
      <c r="Z59" s="268">
        <v>190</v>
      </c>
      <c r="AA59" s="192"/>
      <c r="AB59" s="268"/>
      <c r="AC59" s="192"/>
      <c r="AD59" s="350"/>
      <c r="AE59" s="360"/>
      <c r="AF59" s="386"/>
      <c r="AG59" s="360"/>
      <c r="AH59" s="386"/>
    </row>
    <row r="60" spans="1:34" ht="32.25" customHeight="1">
      <c r="A60" s="61" t="s">
        <v>171</v>
      </c>
      <c r="B60" s="62" t="s">
        <v>175</v>
      </c>
      <c r="C60" s="63">
        <v>5</v>
      </c>
      <c r="D60" s="63">
        <v>4</v>
      </c>
      <c r="E60" s="444"/>
      <c r="F60" s="63"/>
      <c r="G60" s="54">
        <f>H60+I60</f>
        <v>336</v>
      </c>
      <c r="H60" s="54">
        <v>112</v>
      </c>
      <c r="I60" s="14">
        <f>T60+V60+X60+Z60+AB60+AD60+AF60+AH60</f>
        <v>224</v>
      </c>
      <c r="J60" s="54">
        <v>126</v>
      </c>
      <c r="K60" s="54">
        <v>98</v>
      </c>
      <c r="L60" s="238"/>
      <c r="M60" s="226"/>
      <c r="N60" s="238"/>
      <c r="O60" s="226"/>
      <c r="P60" s="238"/>
      <c r="Q60" s="226"/>
      <c r="R60" s="238"/>
      <c r="S60" s="192"/>
      <c r="T60" s="268"/>
      <c r="U60" s="192"/>
      <c r="V60" s="268"/>
      <c r="W60" s="192"/>
      <c r="X60" s="268"/>
      <c r="Y60" s="192">
        <v>228</v>
      </c>
      <c r="Z60" s="268">
        <v>152</v>
      </c>
      <c r="AA60" s="192">
        <v>108</v>
      </c>
      <c r="AB60" s="268">
        <v>72</v>
      </c>
      <c r="AC60" s="192"/>
      <c r="AD60" s="350"/>
      <c r="AE60" s="360"/>
      <c r="AF60" s="386"/>
      <c r="AG60" s="360"/>
      <c r="AH60" s="386"/>
    </row>
    <row r="61" spans="1:34" ht="16.5" customHeight="1">
      <c r="A61" s="61" t="s">
        <v>172</v>
      </c>
      <c r="B61" s="62" t="s">
        <v>54</v>
      </c>
      <c r="C61" s="63"/>
      <c r="D61" s="63">
        <v>3.4</v>
      </c>
      <c r="E61" s="63"/>
      <c r="F61" s="63"/>
      <c r="G61" s="54"/>
      <c r="H61" s="54"/>
      <c r="I61" s="54"/>
      <c r="J61" s="54"/>
      <c r="K61" s="54"/>
      <c r="L61" s="238"/>
      <c r="M61" s="226">
        <v>144</v>
      </c>
      <c r="N61" s="238"/>
      <c r="O61" s="226"/>
      <c r="P61" s="238"/>
      <c r="Q61" s="226"/>
      <c r="R61" s="238"/>
      <c r="S61" s="192"/>
      <c r="T61" s="268"/>
      <c r="U61" s="192"/>
      <c r="V61" s="268"/>
      <c r="W61" s="588" t="s">
        <v>278</v>
      </c>
      <c r="X61" s="589"/>
      <c r="Y61" s="588" t="s">
        <v>173</v>
      </c>
      <c r="Z61" s="589"/>
      <c r="AA61" s="397"/>
      <c r="AB61" s="396"/>
      <c r="AC61" s="192"/>
      <c r="AD61" s="350"/>
      <c r="AE61" s="360"/>
      <c r="AF61" s="386"/>
      <c r="AG61" s="360"/>
      <c r="AH61" s="386"/>
    </row>
    <row r="62" spans="1:34" ht="16.5" customHeight="1">
      <c r="A62" s="61" t="s">
        <v>113</v>
      </c>
      <c r="B62" s="62" t="s">
        <v>77</v>
      </c>
      <c r="C62" s="63"/>
      <c r="D62" s="63">
        <v>5</v>
      </c>
      <c r="E62" s="63"/>
      <c r="F62" s="63"/>
      <c r="G62" s="54"/>
      <c r="H62" s="54"/>
      <c r="I62" s="54"/>
      <c r="J62" s="54"/>
      <c r="K62" s="54"/>
      <c r="L62" s="238"/>
      <c r="M62" s="226"/>
      <c r="N62" s="238">
        <v>144</v>
      </c>
      <c r="O62" s="226"/>
      <c r="P62" s="238"/>
      <c r="Q62" s="226"/>
      <c r="R62" s="238"/>
      <c r="S62" s="192"/>
      <c r="T62" s="268"/>
      <c r="U62" s="192"/>
      <c r="V62" s="268"/>
      <c r="W62" s="192"/>
      <c r="X62" s="268"/>
      <c r="Y62" s="192"/>
      <c r="Z62" s="268"/>
      <c r="AA62" s="588" t="s">
        <v>158</v>
      </c>
      <c r="AB62" s="589"/>
      <c r="AC62" s="192"/>
      <c r="AD62" s="350"/>
      <c r="AE62" s="360"/>
      <c r="AF62" s="386"/>
      <c r="AG62" s="360"/>
      <c r="AH62" s="386"/>
    </row>
    <row r="63" spans="1:34" ht="16.5" customHeight="1" thickBot="1">
      <c r="A63" s="95" t="s">
        <v>122</v>
      </c>
      <c r="B63" s="162" t="s">
        <v>281</v>
      </c>
      <c r="C63" s="96" t="s">
        <v>352</v>
      </c>
      <c r="D63" s="96"/>
      <c r="E63" s="96"/>
      <c r="F63" s="96"/>
      <c r="G63" s="97"/>
      <c r="H63" s="97"/>
      <c r="I63" s="97"/>
      <c r="J63" s="97"/>
      <c r="K63" s="97"/>
      <c r="L63" s="239"/>
      <c r="M63" s="227"/>
      <c r="N63" s="239"/>
      <c r="O63" s="227"/>
      <c r="P63" s="239"/>
      <c r="Q63" s="227"/>
      <c r="R63" s="239"/>
      <c r="S63" s="420"/>
      <c r="T63" s="421"/>
      <c r="U63" s="420"/>
      <c r="V63" s="421"/>
      <c r="W63" s="420"/>
      <c r="X63" s="421"/>
      <c r="Y63" s="420"/>
      <c r="Z63" s="421"/>
      <c r="AA63" s="420"/>
      <c r="AB63" s="269"/>
      <c r="AC63" s="215"/>
      <c r="AD63" s="351"/>
      <c r="AE63" s="361"/>
      <c r="AF63" s="387"/>
      <c r="AG63" s="361"/>
      <c r="AH63" s="387"/>
    </row>
    <row r="64" spans="1:35" ht="32.25" customHeight="1">
      <c r="A64" s="73" t="s">
        <v>78</v>
      </c>
      <c r="B64" s="74" t="s">
        <v>176</v>
      </c>
      <c r="C64" s="307">
        <v>3</v>
      </c>
      <c r="D64" s="75">
        <v>3</v>
      </c>
      <c r="E64" s="75">
        <v>1</v>
      </c>
      <c r="F64" s="75"/>
      <c r="G64" s="76">
        <f>G65+G66</f>
        <v>631</v>
      </c>
      <c r="H64" s="76">
        <f aca="true" t="shared" si="23" ref="H64:AH64">H65+H66</f>
        <v>210</v>
      </c>
      <c r="I64" s="76">
        <f t="shared" si="23"/>
        <v>421</v>
      </c>
      <c r="J64" s="76">
        <f t="shared" si="23"/>
        <v>275</v>
      </c>
      <c r="K64" s="76">
        <f t="shared" si="23"/>
        <v>126</v>
      </c>
      <c r="L64" s="233">
        <f t="shared" si="23"/>
        <v>20</v>
      </c>
      <c r="M64" s="221">
        <f>M67+M68</f>
        <v>36</v>
      </c>
      <c r="N64" s="233">
        <f>N67+N68</f>
        <v>144</v>
      </c>
      <c r="O64" s="221"/>
      <c r="P64" s="233"/>
      <c r="Q64" s="221"/>
      <c r="R64" s="233"/>
      <c r="S64" s="283">
        <f t="shared" si="23"/>
        <v>0</v>
      </c>
      <c r="T64" s="284">
        <f t="shared" si="23"/>
        <v>0</v>
      </c>
      <c r="U64" s="283">
        <f t="shared" si="23"/>
        <v>0</v>
      </c>
      <c r="V64" s="284">
        <f t="shared" si="23"/>
        <v>0</v>
      </c>
      <c r="W64" s="374">
        <f t="shared" si="23"/>
        <v>0</v>
      </c>
      <c r="X64" s="284">
        <f t="shared" si="23"/>
        <v>0</v>
      </c>
      <c r="Y64" s="374">
        <f t="shared" si="23"/>
        <v>0</v>
      </c>
      <c r="Z64" s="284">
        <f t="shared" si="23"/>
        <v>0</v>
      </c>
      <c r="AA64" s="374">
        <f t="shared" si="23"/>
        <v>96</v>
      </c>
      <c r="AB64" s="284">
        <f t="shared" si="23"/>
        <v>64</v>
      </c>
      <c r="AC64" s="374">
        <f t="shared" si="23"/>
        <v>535</v>
      </c>
      <c r="AD64" s="284">
        <f t="shared" si="23"/>
        <v>357</v>
      </c>
      <c r="AE64" s="374">
        <f t="shared" si="23"/>
        <v>0</v>
      </c>
      <c r="AF64" s="378">
        <f t="shared" si="23"/>
        <v>0</v>
      </c>
      <c r="AG64" s="282">
        <f t="shared" si="23"/>
        <v>0</v>
      </c>
      <c r="AH64" s="378">
        <f t="shared" si="23"/>
        <v>0</v>
      </c>
      <c r="AI64" s="355"/>
    </row>
    <row r="65" spans="1:34" ht="19.5" customHeight="1">
      <c r="A65" s="61" t="s">
        <v>79</v>
      </c>
      <c r="B65" s="62" t="s">
        <v>218</v>
      </c>
      <c r="C65" s="63">
        <v>6</v>
      </c>
      <c r="D65" s="63">
        <v>5</v>
      </c>
      <c r="E65" s="63"/>
      <c r="F65" s="63"/>
      <c r="G65" s="54">
        <f>H65+I65</f>
        <v>325</v>
      </c>
      <c r="H65" s="82">
        <v>108</v>
      </c>
      <c r="I65" s="14">
        <f>T65+V65+X65+Z65+AB65+AD65+AF65+AH65</f>
        <v>217</v>
      </c>
      <c r="J65" s="54">
        <v>161</v>
      </c>
      <c r="K65" s="54">
        <v>56</v>
      </c>
      <c r="L65" s="238"/>
      <c r="M65" s="226"/>
      <c r="N65" s="238"/>
      <c r="O65" s="226"/>
      <c r="P65" s="238"/>
      <c r="Q65" s="226"/>
      <c r="R65" s="238"/>
      <c r="S65" s="261"/>
      <c r="T65" s="262"/>
      <c r="U65" s="261"/>
      <c r="V65" s="262"/>
      <c r="W65" s="261"/>
      <c r="X65" s="262"/>
      <c r="Y65" s="261"/>
      <c r="Z65" s="262"/>
      <c r="AA65" s="261">
        <v>96</v>
      </c>
      <c r="AB65" s="262">
        <v>64</v>
      </c>
      <c r="AC65" s="261">
        <v>229</v>
      </c>
      <c r="AD65" s="349">
        <v>153</v>
      </c>
      <c r="AE65" s="360"/>
      <c r="AF65" s="386"/>
      <c r="AG65" s="360"/>
      <c r="AH65" s="386"/>
    </row>
    <row r="66" spans="1:34" ht="19.5" customHeight="1">
      <c r="A66" s="61" t="s">
        <v>123</v>
      </c>
      <c r="B66" s="62" t="s">
        <v>177</v>
      </c>
      <c r="C66" s="63">
        <v>6</v>
      </c>
      <c r="D66" s="63"/>
      <c r="E66" s="195" t="s">
        <v>358</v>
      </c>
      <c r="F66" s="195"/>
      <c r="G66" s="54">
        <f>H66+I66</f>
        <v>306</v>
      </c>
      <c r="H66" s="54">
        <v>102</v>
      </c>
      <c r="I66" s="14">
        <f>T66+V66+X66+Z66+AB66+AD66+AF66+AH66</f>
        <v>204</v>
      </c>
      <c r="J66" s="54">
        <v>114</v>
      </c>
      <c r="K66" s="54">
        <v>70</v>
      </c>
      <c r="L66" s="238">
        <v>20</v>
      </c>
      <c r="M66" s="226"/>
      <c r="N66" s="238"/>
      <c r="O66" s="226"/>
      <c r="P66" s="238"/>
      <c r="Q66" s="226"/>
      <c r="R66" s="238"/>
      <c r="S66" s="192"/>
      <c r="T66" s="268"/>
      <c r="U66" s="192"/>
      <c r="V66" s="268"/>
      <c r="W66" s="192"/>
      <c r="X66" s="268"/>
      <c r="Y66" s="192"/>
      <c r="Z66" s="268"/>
      <c r="AA66" s="192"/>
      <c r="AB66" s="268"/>
      <c r="AC66" s="192">
        <v>306</v>
      </c>
      <c r="AD66" s="350">
        <v>204</v>
      </c>
      <c r="AE66" s="360"/>
      <c r="AF66" s="386"/>
      <c r="AG66" s="360"/>
      <c r="AH66" s="386"/>
    </row>
    <row r="67" spans="1:34" ht="16.5" customHeight="1">
      <c r="A67" s="61" t="s">
        <v>304</v>
      </c>
      <c r="B67" s="62" t="s">
        <v>54</v>
      </c>
      <c r="C67" s="63"/>
      <c r="D67" s="63">
        <v>6</v>
      </c>
      <c r="E67" s="63"/>
      <c r="F67" s="63"/>
      <c r="G67" s="54"/>
      <c r="H67" s="54"/>
      <c r="I67" s="54"/>
      <c r="J67" s="64"/>
      <c r="K67" s="64"/>
      <c r="L67" s="438"/>
      <c r="M67" s="226">
        <v>36</v>
      </c>
      <c r="N67" s="238"/>
      <c r="O67" s="226"/>
      <c r="P67" s="238"/>
      <c r="Q67" s="226"/>
      <c r="R67" s="238"/>
      <c r="S67" s="192"/>
      <c r="T67" s="268"/>
      <c r="U67" s="192"/>
      <c r="V67" s="268"/>
      <c r="W67" s="192"/>
      <c r="X67" s="268"/>
      <c r="Y67" s="397"/>
      <c r="Z67" s="396"/>
      <c r="AA67" s="192"/>
      <c r="AB67" s="268"/>
      <c r="AC67" s="588" t="s">
        <v>278</v>
      </c>
      <c r="AD67" s="589"/>
      <c r="AE67" s="360"/>
      <c r="AF67" s="386"/>
      <c r="AG67" s="360"/>
      <c r="AH67" s="386"/>
    </row>
    <row r="68" spans="1:34" ht="16.5" customHeight="1">
      <c r="A68" s="61" t="s">
        <v>114</v>
      </c>
      <c r="B68" s="62" t="s">
        <v>77</v>
      </c>
      <c r="C68" s="63"/>
      <c r="D68" s="63">
        <v>6</v>
      </c>
      <c r="E68" s="63"/>
      <c r="F68" s="63"/>
      <c r="G68" s="54"/>
      <c r="H68" s="54"/>
      <c r="I68" s="54"/>
      <c r="J68" s="64"/>
      <c r="K68" s="64"/>
      <c r="L68" s="438"/>
      <c r="M68" s="226"/>
      <c r="N68" s="238">
        <v>144</v>
      </c>
      <c r="O68" s="226"/>
      <c r="P68" s="238"/>
      <c r="Q68" s="226"/>
      <c r="R68" s="238"/>
      <c r="S68" s="192"/>
      <c r="T68" s="268"/>
      <c r="U68" s="192"/>
      <c r="V68" s="268"/>
      <c r="W68" s="192"/>
      <c r="X68" s="268"/>
      <c r="Y68" s="397"/>
      <c r="Z68" s="396"/>
      <c r="AA68" s="192"/>
      <c r="AB68" s="268"/>
      <c r="AC68" s="588" t="s">
        <v>158</v>
      </c>
      <c r="AD68" s="589"/>
      <c r="AE68" s="360"/>
      <c r="AF68" s="386"/>
      <c r="AG68" s="360"/>
      <c r="AH68" s="386"/>
    </row>
    <row r="69" spans="1:34" ht="16.5" customHeight="1" thickBot="1">
      <c r="A69" s="95" t="s">
        <v>124</v>
      </c>
      <c r="B69" s="162" t="s">
        <v>281</v>
      </c>
      <c r="C69" s="96">
        <v>6</v>
      </c>
      <c r="D69" s="96"/>
      <c r="E69" s="96"/>
      <c r="F69" s="96"/>
      <c r="G69" s="97"/>
      <c r="H69" s="97"/>
      <c r="I69" s="97"/>
      <c r="J69" s="439"/>
      <c r="K69" s="439"/>
      <c r="L69" s="440"/>
      <c r="M69" s="227"/>
      <c r="N69" s="239"/>
      <c r="O69" s="227"/>
      <c r="P69" s="239"/>
      <c r="Q69" s="227"/>
      <c r="R69" s="239"/>
      <c r="S69" s="420"/>
      <c r="T69" s="421"/>
      <c r="U69" s="420"/>
      <c r="V69" s="421"/>
      <c r="W69" s="420"/>
      <c r="X69" s="421"/>
      <c r="Y69" s="420"/>
      <c r="Z69" s="421"/>
      <c r="AA69" s="420"/>
      <c r="AB69" s="269"/>
      <c r="AC69" s="215"/>
      <c r="AD69" s="351"/>
      <c r="AE69" s="361"/>
      <c r="AF69" s="387"/>
      <c r="AG69" s="361"/>
      <c r="AH69" s="387"/>
    </row>
    <row r="70" spans="1:35" ht="34.5" customHeight="1">
      <c r="A70" s="73" t="s">
        <v>125</v>
      </c>
      <c r="B70" s="74" t="s">
        <v>178</v>
      </c>
      <c r="C70" s="75">
        <v>3</v>
      </c>
      <c r="D70" s="75">
        <v>3</v>
      </c>
      <c r="E70" s="75">
        <v>0</v>
      </c>
      <c r="F70" s="75"/>
      <c r="G70" s="76">
        <f>G71+G72+G73</f>
        <v>428</v>
      </c>
      <c r="H70" s="76">
        <f aca="true" t="shared" si="24" ref="H70:AH70">H71+H72+H73</f>
        <v>142</v>
      </c>
      <c r="I70" s="76">
        <f t="shared" si="24"/>
        <v>286</v>
      </c>
      <c r="J70" s="76">
        <f t="shared" si="24"/>
        <v>192</v>
      </c>
      <c r="K70" s="76">
        <f t="shared" si="24"/>
        <v>94</v>
      </c>
      <c r="L70" s="233">
        <f t="shared" si="24"/>
        <v>0</v>
      </c>
      <c r="M70" s="221">
        <f>M74+M75</f>
        <v>36</v>
      </c>
      <c r="N70" s="221">
        <f>N74+N75</f>
        <v>36</v>
      </c>
      <c r="O70" s="221"/>
      <c r="P70" s="233"/>
      <c r="Q70" s="221"/>
      <c r="R70" s="233"/>
      <c r="S70" s="367">
        <f t="shared" si="24"/>
        <v>0</v>
      </c>
      <c r="T70" s="284">
        <f t="shared" si="24"/>
        <v>0</v>
      </c>
      <c r="U70" s="367">
        <f t="shared" si="24"/>
        <v>0</v>
      </c>
      <c r="V70" s="284">
        <f t="shared" si="24"/>
        <v>0</v>
      </c>
      <c r="W70" s="282">
        <f t="shared" si="24"/>
        <v>0</v>
      </c>
      <c r="X70" s="382">
        <f t="shared" si="24"/>
        <v>0</v>
      </c>
      <c r="Y70" s="282">
        <f t="shared" si="24"/>
        <v>0</v>
      </c>
      <c r="Z70" s="382">
        <f t="shared" si="24"/>
        <v>0</v>
      </c>
      <c r="AA70" s="367">
        <f t="shared" si="24"/>
        <v>0</v>
      </c>
      <c r="AB70" s="284">
        <f t="shared" si="24"/>
        <v>0</v>
      </c>
      <c r="AC70" s="367">
        <f t="shared" si="24"/>
        <v>0</v>
      </c>
      <c r="AD70" s="284">
        <f t="shared" si="24"/>
        <v>0</v>
      </c>
      <c r="AE70" s="282">
        <f t="shared" si="24"/>
        <v>0</v>
      </c>
      <c r="AF70" s="382">
        <f t="shared" si="24"/>
        <v>0</v>
      </c>
      <c r="AG70" s="282">
        <f t="shared" si="24"/>
        <v>428</v>
      </c>
      <c r="AH70" s="385">
        <f t="shared" si="24"/>
        <v>286</v>
      </c>
      <c r="AI70" s="355"/>
    </row>
    <row r="71" spans="1:34" ht="16.5" customHeight="1">
      <c r="A71" s="61" t="s">
        <v>126</v>
      </c>
      <c r="B71" s="62" t="s">
        <v>179</v>
      </c>
      <c r="C71" s="63">
        <v>8</v>
      </c>
      <c r="D71" s="63"/>
      <c r="E71" s="63"/>
      <c r="F71" s="63"/>
      <c r="G71" s="54">
        <f>H71+I71</f>
        <v>132</v>
      </c>
      <c r="H71" s="82">
        <v>44</v>
      </c>
      <c r="I71" s="14">
        <f>T71+V71+X71+Z71+AB71+AD71+AF71+AH71</f>
        <v>88</v>
      </c>
      <c r="J71" s="14">
        <v>58</v>
      </c>
      <c r="K71" s="14">
        <v>30</v>
      </c>
      <c r="L71" s="438"/>
      <c r="M71" s="226"/>
      <c r="N71" s="238"/>
      <c r="O71" s="226"/>
      <c r="P71" s="238"/>
      <c r="Q71" s="226"/>
      <c r="R71" s="238"/>
      <c r="S71" s="261"/>
      <c r="T71" s="262"/>
      <c r="U71" s="261"/>
      <c r="V71" s="262"/>
      <c r="W71" s="261"/>
      <c r="X71" s="262"/>
      <c r="Y71" s="261"/>
      <c r="Z71" s="262"/>
      <c r="AA71" s="261"/>
      <c r="AB71" s="262"/>
      <c r="AC71" s="261"/>
      <c r="AD71" s="349"/>
      <c r="AE71" s="360"/>
      <c r="AF71" s="349"/>
      <c r="AG71" s="360">
        <v>132</v>
      </c>
      <c r="AH71" s="386">
        <v>88</v>
      </c>
    </row>
    <row r="72" spans="1:34" ht="16.5" customHeight="1">
      <c r="A72" s="61" t="s">
        <v>180</v>
      </c>
      <c r="B72" s="62" t="s">
        <v>181</v>
      </c>
      <c r="C72" s="63">
        <v>8</v>
      </c>
      <c r="D72" s="63"/>
      <c r="E72" s="63"/>
      <c r="F72" s="63"/>
      <c r="G72" s="54">
        <f>H72+I72</f>
        <v>148</v>
      </c>
      <c r="H72" s="54">
        <v>49</v>
      </c>
      <c r="I72" s="14">
        <f>T72+V72+X72+Z72+AB72+AD72+AF72+AH72</f>
        <v>99</v>
      </c>
      <c r="J72" s="14">
        <v>71</v>
      </c>
      <c r="K72" s="14">
        <v>28</v>
      </c>
      <c r="L72" s="438"/>
      <c r="M72" s="226"/>
      <c r="N72" s="238"/>
      <c r="O72" s="226"/>
      <c r="P72" s="238"/>
      <c r="Q72" s="226"/>
      <c r="R72" s="238"/>
      <c r="S72" s="192"/>
      <c r="T72" s="268"/>
      <c r="U72" s="192"/>
      <c r="V72" s="268"/>
      <c r="W72" s="192"/>
      <c r="X72" s="268"/>
      <c r="Y72" s="192"/>
      <c r="Z72" s="268"/>
      <c r="AA72" s="192"/>
      <c r="AB72" s="268"/>
      <c r="AC72" s="192"/>
      <c r="AD72" s="350"/>
      <c r="AE72" s="360"/>
      <c r="AF72" s="350"/>
      <c r="AG72" s="360">
        <v>148</v>
      </c>
      <c r="AH72" s="386">
        <v>99</v>
      </c>
    </row>
    <row r="73" spans="1:34" ht="16.5" customHeight="1">
      <c r="A73" s="61" t="s">
        <v>182</v>
      </c>
      <c r="B73" s="62" t="s">
        <v>183</v>
      </c>
      <c r="C73" s="63"/>
      <c r="D73" s="63">
        <v>8</v>
      </c>
      <c r="E73" s="63"/>
      <c r="F73" s="63"/>
      <c r="G73" s="54">
        <f>H73+I73</f>
        <v>148</v>
      </c>
      <c r="H73" s="54">
        <v>49</v>
      </c>
      <c r="I73" s="14">
        <f>T73+V73+X73+Z73+AB73+AD73+AF73+AH73</f>
        <v>99</v>
      </c>
      <c r="J73" s="14">
        <v>63</v>
      </c>
      <c r="K73" s="14">
        <v>36</v>
      </c>
      <c r="L73" s="438"/>
      <c r="M73" s="226"/>
      <c r="N73" s="238"/>
      <c r="O73" s="226"/>
      <c r="P73" s="238"/>
      <c r="Q73" s="226"/>
      <c r="R73" s="238"/>
      <c r="S73" s="192"/>
      <c r="T73" s="268"/>
      <c r="U73" s="192"/>
      <c r="V73" s="268"/>
      <c r="W73" s="192"/>
      <c r="X73" s="268"/>
      <c r="Y73" s="192"/>
      <c r="Z73" s="268"/>
      <c r="AA73" s="192"/>
      <c r="AB73" s="268"/>
      <c r="AC73" s="192"/>
      <c r="AD73" s="350"/>
      <c r="AE73" s="360"/>
      <c r="AF73" s="350"/>
      <c r="AG73" s="360">
        <v>148</v>
      </c>
      <c r="AH73" s="386">
        <v>99</v>
      </c>
    </row>
    <row r="74" spans="1:34" ht="16.5" customHeight="1">
      <c r="A74" s="61" t="s">
        <v>187</v>
      </c>
      <c r="B74" s="62" t="s">
        <v>144</v>
      </c>
      <c r="C74" s="63"/>
      <c r="D74" s="63">
        <v>8</v>
      </c>
      <c r="E74" s="63"/>
      <c r="F74" s="63"/>
      <c r="G74" s="54"/>
      <c r="H74" s="54"/>
      <c r="I74" s="54"/>
      <c r="J74" s="64"/>
      <c r="K74" s="64"/>
      <c r="L74" s="438"/>
      <c r="M74" s="226">
        <v>36</v>
      </c>
      <c r="N74" s="238"/>
      <c r="O74" s="226"/>
      <c r="P74" s="238"/>
      <c r="Q74" s="226"/>
      <c r="R74" s="238"/>
      <c r="S74" s="192"/>
      <c r="T74" s="268"/>
      <c r="U74" s="192"/>
      <c r="V74" s="268"/>
      <c r="W74" s="192"/>
      <c r="X74" s="268"/>
      <c r="Y74" s="192"/>
      <c r="Z74" s="268"/>
      <c r="AA74" s="192"/>
      <c r="AB74" s="268"/>
      <c r="AC74" s="397"/>
      <c r="AD74" s="396"/>
      <c r="AE74" s="399"/>
      <c r="AF74" s="340"/>
      <c r="AG74" s="588" t="s">
        <v>278</v>
      </c>
      <c r="AH74" s="589"/>
    </row>
    <row r="75" spans="1:35" ht="16.5" customHeight="1">
      <c r="A75" s="61" t="s">
        <v>277</v>
      </c>
      <c r="B75" s="62" t="s">
        <v>77</v>
      </c>
      <c r="C75" s="63"/>
      <c r="D75" s="63">
        <v>8</v>
      </c>
      <c r="E75" s="63"/>
      <c r="F75" s="63"/>
      <c r="G75" s="54"/>
      <c r="H75" s="54"/>
      <c r="I75" s="54"/>
      <c r="J75" s="64"/>
      <c r="K75" s="64"/>
      <c r="L75" s="438"/>
      <c r="M75" s="226"/>
      <c r="N75" s="238">
        <v>36</v>
      </c>
      <c r="O75" s="226"/>
      <c r="P75" s="238"/>
      <c r="Q75" s="226"/>
      <c r="R75" s="238"/>
      <c r="S75" s="192"/>
      <c r="T75" s="268"/>
      <c r="U75" s="192"/>
      <c r="V75" s="268"/>
      <c r="W75" s="192"/>
      <c r="X75" s="268"/>
      <c r="Y75" s="192"/>
      <c r="Z75" s="268"/>
      <c r="AA75" s="192"/>
      <c r="AB75" s="268"/>
      <c r="AC75" s="397"/>
      <c r="AD75" s="396"/>
      <c r="AE75" s="397"/>
      <c r="AF75" s="396"/>
      <c r="AG75" s="588" t="s">
        <v>278</v>
      </c>
      <c r="AH75" s="589"/>
      <c r="AI75" s="355"/>
    </row>
    <row r="76" spans="1:34" ht="16.5" customHeight="1" thickBot="1">
      <c r="A76" s="100" t="s">
        <v>127</v>
      </c>
      <c r="B76" s="163" t="s">
        <v>281</v>
      </c>
      <c r="C76" s="101">
        <v>8</v>
      </c>
      <c r="D76" s="101"/>
      <c r="E76" s="101"/>
      <c r="F76" s="101"/>
      <c r="G76" s="102"/>
      <c r="H76" s="102"/>
      <c r="I76" s="102"/>
      <c r="J76" s="441"/>
      <c r="K76" s="441"/>
      <c r="L76" s="442"/>
      <c r="M76" s="228"/>
      <c r="N76" s="240"/>
      <c r="O76" s="228"/>
      <c r="P76" s="240"/>
      <c r="Q76" s="228"/>
      <c r="R76" s="240"/>
      <c r="S76" s="215"/>
      <c r="T76" s="269"/>
      <c r="U76" s="215"/>
      <c r="V76" s="269"/>
      <c r="W76" s="215"/>
      <c r="X76" s="269"/>
      <c r="Y76" s="215"/>
      <c r="Z76" s="269"/>
      <c r="AA76" s="215"/>
      <c r="AB76" s="269"/>
      <c r="AC76" s="215"/>
      <c r="AD76" s="351"/>
      <c r="AE76" s="361"/>
      <c r="AF76" s="387"/>
      <c r="AG76" s="361"/>
      <c r="AH76" s="387"/>
    </row>
    <row r="77" spans="1:35" ht="16.5" customHeight="1">
      <c r="A77" s="434" t="s">
        <v>128</v>
      </c>
      <c r="B77" s="435" t="s">
        <v>315</v>
      </c>
      <c r="C77" s="445" t="s">
        <v>359</v>
      </c>
      <c r="D77" s="445">
        <v>3</v>
      </c>
      <c r="E77" s="445">
        <v>1</v>
      </c>
      <c r="F77" s="424"/>
      <c r="G77" s="425">
        <f aca="true" t="shared" si="25" ref="G77:L77">G78</f>
        <v>226</v>
      </c>
      <c r="H77" s="425">
        <f t="shared" si="25"/>
        <v>75</v>
      </c>
      <c r="I77" s="425">
        <f t="shared" si="25"/>
        <v>151</v>
      </c>
      <c r="J77" s="425">
        <f t="shared" si="25"/>
        <v>79</v>
      </c>
      <c r="K77" s="425">
        <f t="shared" si="25"/>
        <v>52</v>
      </c>
      <c r="L77" s="425">
        <f t="shared" si="25"/>
        <v>20</v>
      </c>
      <c r="M77" s="375">
        <f>M79+M80</f>
        <v>36</v>
      </c>
      <c r="N77" s="429">
        <f>N79+N80</f>
        <v>36</v>
      </c>
      <c r="O77" s="426"/>
      <c r="P77" s="426"/>
      <c r="Q77" s="426"/>
      <c r="R77" s="426"/>
      <c r="S77" s="282">
        <f>S78</f>
        <v>0</v>
      </c>
      <c r="T77" s="382">
        <f aca="true" t="shared" si="26" ref="T77:AH77">T78</f>
        <v>0</v>
      </c>
      <c r="U77" s="367">
        <f t="shared" si="26"/>
        <v>0</v>
      </c>
      <c r="V77" s="284">
        <f t="shared" si="26"/>
        <v>0</v>
      </c>
      <c r="W77" s="367">
        <f t="shared" si="26"/>
        <v>0</v>
      </c>
      <c r="X77" s="284">
        <f t="shared" si="26"/>
        <v>0</v>
      </c>
      <c r="Y77" s="282">
        <f t="shared" si="26"/>
        <v>0</v>
      </c>
      <c r="Z77" s="382">
        <f t="shared" si="26"/>
        <v>0</v>
      </c>
      <c r="AA77" s="367">
        <f t="shared" si="26"/>
        <v>0</v>
      </c>
      <c r="AB77" s="284">
        <f t="shared" si="26"/>
        <v>0</v>
      </c>
      <c r="AC77" s="282">
        <f t="shared" si="26"/>
        <v>127</v>
      </c>
      <c r="AD77" s="382">
        <f t="shared" si="26"/>
        <v>85</v>
      </c>
      <c r="AE77" s="367">
        <f t="shared" si="26"/>
        <v>99</v>
      </c>
      <c r="AF77" s="284">
        <f t="shared" si="26"/>
        <v>66</v>
      </c>
      <c r="AG77" s="367">
        <f t="shared" si="26"/>
        <v>0</v>
      </c>
      <c r="AH77" s="284">
        <f t="shared" si="26"/>
        <v>0</v>
      </c>
      <c r="AI77" s="355"/>
    </row>
    <row r="78" spans="1:34" ht="16.5" customHeight="1">
      <c r="A78" s="436" t="s">
        <v>129</v>
      </c>
      <c r="B78" s="437" t="s">
        <v>315</v>
      </c>
      <c r="C78" s="342">
        <v>7</v>
      </c>
      <c r="D78" s="342">
        <v>6</v>
      </c>
      <c r="E78" s="342">
        <v>7</v>
      </c>
      <c r="F78" s="342"/>
      <c r="G78" s="82">
        <f>H78+I78</f>
        <v>226</v>
      </c>
      <c r="H78" s="82">
        <v>75</v>
      </c>
      <c r="I78" s="82">
        <f>T78+V78+X78+Z78+AB78+AD78+AF78+AH78</f>
        <v>151</v>
      </c>
      <c r="J78" s="82">
        <v>79</v>
      </c>
      <c r="K78" s="82">
        <v>52</v>
      </c>
      <c r="L78" s="344">
        <v>20</v>
      </c>
      <c r="M78" s="343"/>
      <c r="N78" s="344"/>
      <c r="O78" s="343"/>
      <c r="P78" s="82"/>
      <c r="Q78" s="82"/>
      <c r="R78" s="82"/>
      <c r="S78" s="173"/>
      <c r="T78" s="262"/>
      <c r="U78" s="261"/>
      <c r="V78" s="262"/>
      <c r="W78" s="261"/>
      <c r="X78" s="262"/>
      <c r="Y78" s="261"/>
      <c r="Z78" s="262"/>
      <c r="AA78" s="261"/>
      <c r="AB78" s="262"/>
      <c r="AC78" s="261">
        <v>127</v>
      </c>
      <c r="AD78" s="349">
        <v>85</v>
      </c>
      <c r="AE78" s="422">
        <v>99</v>
      </c>
      <c r="AF78" s="423">
        <v>66</v>
      </c>
      <c r="AG78" s="422"/>
      <c r="AH78" s="423"/>
    </row>
    <row r="79" spans="1:34" ht="16.5" customHeight="1">
      <c r="A79" s="61" t="s">
        <v>184</v>
      </c>
      <c r="B79" s="62" t="s">
        <v>144</v>
      </c>
      <c r="C79" s="63"/>
      <c r="D79" s="63">
        <v>6</v>
      </c>
      <c r="E79" s="63"/>
      <c r="F79" s="63"/>
      <c r="G79" s="54"/>
      <c r="H79" s="54"/>
      <c r="I79" s="54"/>
      <c r="J79" s="64"/>
      <c r="K79" s="64"/>
      <c r="L79" s="438"/>
      <c r="M79" s="226">
        <v>36</v>
      </c>
      <c r="N79" s="238"/>
      <c r="O79" s="226"/>
      <c r="P79" s="54"/>
      <c r="Q79" s="54"/>
      <c r="R79" s="54"/>
      <c r="S79" s="56"/>
      <c r="T79" s="268"/>
      <c r="U79" s="192"/>
      <c r="V79" s="268"/>
      <c r="W79" s="192"/>
      <c r="X79" s="268"/>
      <c r="Y79" s="192"/>
      <c r="Z79" s="268"/>
      <c r="AA79" s="192"/>
      <c r="AB79" s="268"/>
      <c r="AC79" s="588" t="s">
        <v>278</v>
      </c>
      <c r="AD79" s="589"/>
      <c r="AE79" s="397"/>
      <c r="AF79" s="396"/>
      <c r="AG79" s="360"/>
      <c r="AH79" s="386"/>
    </row>
    <row r="80" spans="1:34" ht="16.5" customHeight="1">
      <c r="A80" s="61" t="s">
        <v>134</v>
      </c>
      <c r="B80" s="62" t="s">
        <v>77</v>
      </c>
      <c r="C80" s="63"/>
      <c r="D80" s="63">
        <v>7</v>
      </c>
      <c r="E80" s="63"/>
      <c r="F80" s="63"/>
      <c r="G80" s="54"/>
      <c r="H80" s="54"/>
      <c r="I80" s="54"/>
      <c r="J80" s="64"/>
      <c r="K80" s="64"/>
      <c r="L80" s="438"/>
      <c r="M80" s="226"/>
      <c r="N80" s="238">
        <v>36</v>
      </c>
      <c r="O80" s="226"/>
      <c r="P80" s="54"/>
      <c r="Q80" s="54"/>
      <c r="R80" s="54"/>
      <c r="S80" s="56"/>
      <c r="T80" s="268"/>
      <c r="U80" s="192"/>
      <c r="V80" s="268"/>
      <c r="W80" s="192"/>
      <c r="X80" s="268"/>
      <c r="Y80" s="192"/>
      <c r="Z80" s="268"/>
      <c r="AA80" s="192"/>
      <c r="AB80" s="268"/>
      <c r="AC80" s="192"/>
      <c r="AD80" s="350"/>
      <c r="AE80" s="588" t="s">
        <v>278</v>
      </c>
      <c r="AF80" s="589"/>
      <c r="AG80" s="360"/>
      <c r="AH80" s="386"/>
    </row>
    <row r="81" spans="1:34" ht="16.5" customHeight="1" thickBot="1">
      <c r="A81" s="100" t="s">
        <v>130</v>
      </c>
      <c r="B81" s="163" t="s">
        <v>281</v>
      </c>
      <c r="C81" s="101" t="s">
        <v>354</v>
      </c>
      <c r="D81" s="101"/>
      <c r="E81" s="101"/>
      <c r="F81" s="101"/>
      <c r="G81" s="102"/>
      <c r="H81" s="102"/>
      <c r="I81" s="102"/>
      <c r="J81" s="441"/>
      <c r="K81" s="441"/>
      <c r="L81" s="442"/>
      <c r="M81" s="228"/>
      <c r="N81" s="240"/>
      <c r="O81" s="228"/>
      <c r="P81" s="102"/>
      <c r="Q81" s="102"/>
      <c r="R81" s="102"/>
      <c r="S81" s="135"/>
      <c r="T81" s="269"/>
      <c r="U81" s="215"/>
      <c r="V81" s="269"/>
      <c r="W81" s="215"/>
      <c r="X81" s="269"/>
      <c r="Y81" s="215"/>
      <c r="Z81" s="269"/>
      <c r="AA81" s="215"/>
      <c r="AB81" s="269"/>
      <c r="AC81" s="215"/>
      <c r="AD81" s="351"/>
      <c r="AE81" s="361"/>
      <c r="AF81" s="387"/>
      <c r="AG81" s="361"/>
      <c r="AH81" s="387"/>
    </row>
    <row r="82" spans="1:35" ht="31.5" customHeight="1">
      <c r="A82" s="73" t="s">
        <v>316</v>
      </c>
      <c r="B82" s="74" t="s">
        <v>317</v>
      </c>
      <c r="C82" s="75">
        <v>2</v>
      </c>
      <c r="D82" s="75">
        <v>3</v>
      </c>
      <c r="E82" s="75"/>
      <c r="F82" s="75"/>
      <c r="G82" s="76">
        <f aca="true" t="shared" si="27" ref="G82:L82">G83+G84</f>
        <v>483</v>
      </c>
      <c r="H82" s="76">
        <f t="shared" si="27"/>
        <v>161</v>
      </c>
      <c r="I82" s="76">
        <f t="shared" si="27"/>
        <v>322</v>
      </c>
      <c r="J82" s="76">
        <f t="shared" si="27"/>
        <v>238</v>
      </c>
      <c r="K82" s="76">
        <f t="shared" si="27"/>
        <v>84</v>
      </c>
      <c r="L82" s="364">
        <f t="shared" si="27"/>
        <v>0</v>
      </c>
      <c r="M82" s="427">
        <f>M85+M86</f>
        <v>36</v>
      </c>
      <c r="N82" s="428">
        <f>N85+N86</f>
        <v>108</v>
      </c>
      <c r="O82" s="343"/>
      <c r="P82" s="82"/>
      <c r="Q82" s="82"/>
      <c r="R82" s="430"/>
      <c r="S82" s="282">
        <f>S83+S84</f>
        <v>0</v>
      </c>
      <c r="T82" s="378">
        <f aca="true" t="shared" si="28" ref="T82:AH82">T83+T84</f>
        <v>0</v>
      </c>
      <c r="U82" s="282">
        <f t="shared" si="28"/>
        <v>0</v>
      </c>
      <c r="V82" s="378">
        <f t="shared" si="28"/>
        <v>0</v>
      </c>
      <c r="W82" s="282">
        <f t="shared" si="28"/>
        <v>0</v>
      </c>
      <c r="X82" s="378">
        <f t="shared" si="28"/>
        <v>0</v>
      </c>
      <c r="Y82" s="282">
        <f t="shared" si="28"/>
        <v>0</v>
      </c>
      <c r="Z82" s="378">
        <f t="shared" si="28"/>
        <v>0</v>
      </c>
      <c r="AA82" s="282">
        <f t="shared" si="28"/>
        <v>0</v>
      </c>
      <c r="AB82" s="378">
        <f t="shared" si="28"/>
        <v>0</v>
      </c>
      <c r="AC82" s="282">
        <f t="shared" si="28"/>
        <v>153</v>
      </c>
      <c r="AD82" s="378">
        <f t="shared" si="28"/>
        <v>102</v>
      </c>
      <c r="AE82" s="282">
        <f t="shared" si="28"/>
        <v>330</v>
      </c>
      <c r="AF82" s="378">
        <f t="shared" si="28"/>
        <v>220</v>
      </c>
      <c r="AG82" s="282">
        <f t="shared" si="28"/>
        <v>0</v>
      </c>
      <c r="AH82" s="378">
        <f t="shared" si="28"/>
        <v>0</v>
      </c>
      <c r="AI82" s="355"/>
    </row>
    <row r="83" spans="1:34" ht="16.5" customHeight="1">
      <c r="A83" s="61" t="s">
        <v>332</v>
      </c>
      <c r="B83" s="62" t="s">
        <v>318</v>
      </c>
      <c r="C83" s="63">
        <v>7</v>
      </c>
      <c r="D83" s="63">
        <v>6</v>
      </c>
      <c r="E83" s="63"/>
      <c r="F83" s="63"/>
      <c r="G83" s="54">
        <f>H83+I83</f>
        <v>318</v>
      </c>
      <c r="H83" s="54">
        <v>106</v>
      </c>
      <c r="I83" s="54">
        <f>T83+V83+X83+Z83+AB83+AD83+AF83+AH83</f>
        <v>212</v>
      </c>
      <c r="J83" s="54">
        <v>164</v>
      </c>
      <c r="K83" s="54">
        <v>48</v>
      </c>
      <c r="L83" s="238"/>
      <c r="M83" s="226"/>
      <c r="N83" s="238"/>
      <c r="O83" s="226"/>
      <c r="P83" s="54"/>
      <c r="Q83" s="54"/>
      <c r="R83" s="54"/>
      <c r="S83" s="56"/>
      <c r="T83" s="268"/>
      <c r="U83" s="192"/>
      <c r="V83" s="268"/>
      <c r="W83" s="192"/>
      <c r="X83" s="268"/>
      <c r="Y83" s="192"/>
      <c r="Z83" s="268"/>
      <c r="AA83" s="192"/>
      <c r="AB83" s="268"/>
      <c r="AC83" s="192">
        <v>153</v>
      </c>
      <c r="AD83" s="350">
        <v>102</v>
      </c>
      <c r="AE83" s="360">
        <v>165</v>
      </c>
      <c r="AF83" s="386">
        <v>110</v>
      </c>
      <c r="AG83" s="360"/>
      <c r="AH83" s="386"/>
    </row>
    <row r="84" spans="1:34" ht="16.5" customHeight="1">
      <c r="A84" s="61" t="s">
        <v>333</v>
      </c>
      <c r="B84" s="62" t="s">
        <v>319</v>
      </c>
      <c r="C84" s="63">
        <v>7</v>
      </c>
      <c r="D84" s="63"/>
      <c r="E84" s="63"/>
      <c r="F84" s="63"/>
      <c r="G84" s="54">
        <f>H84+I84</f>
        <v>165</v>
      </c>
      <c r="H84" s="54">
        <v>55</v>
      </c>
      <c r="I84" s="54">
        <f>T84+V84+X84+Z84+AB84+AD84+AF84+AH84</f>
        <v>110</v>
      </c>
      <c r="J84" s="54">
        <v>74</v>
      </c>
      <c r="K84" s="54">
        <v>36</v>
      </c>
      <c r="L84" s="238"/>
      <c r="M84" s="226"/>
      <c r="N84" s="238"/>
      <c r="O84" s="226"/>
      <c r="P84" s="54"/>
      <c r="Q84" s="54"/>
      <c r="R84" s="54"/>
      <c r="S84" s="56"/>
      <c r="T84" s="268"/>
      <c r="U84" s="192"/>
      <c r="V84" s="268"/>
      <c r="W84" s="192"/>
      <c r="X84" s="268"/>
      <c r="Y84" s="192"/>
      <c r="Z84" s="268"/>
      <c r="AA84" s="192"/>
      <c r="AB84" s="268"/>
      <c r="AC84" s="192"/>
      <c r="AD84" s="350"/>
      <c r="AE84" s="360">
        <v>165</v>
      </c>
      <c r="AF84" s="386">
        <v>110</v>
      </c>
      <c r="AG84" s="360"/>
      <c r="AH84" s="386"/>
    </row>
    <row r="85" spans="1:34" ht="16.5" customHeight="1">
      <c r="A85" s="61" t="s">
        <v>334</v>
      </c>
      <c r="B85" s="62" t="s">
        <v>144</v>
      </c>
      <c r="C85" s="63"/>
      <c r="D85" s="63">
        <v>7</v>
      </c>
      <c r="E85" s="63"/>
      <c r="F85" s="63"/>
      <c r="G85" s="54"/>
      <c r="H85" s="54"/>
      <c r="I85" s="54"/>
      <c r="J85" s="64"/>
      <c r="K85" s="64"/>
      <c r="L85" s="438"/>
      <c r="M85" s="226">
        <v>36</v>
      </c>
      <c r="N85" s="238"/>
      <c r="O85" s="226"/>
      <c r="P85" s="54"/>
      <c r="Q85" s="54"/>
      <c r="R85" s="54"/>
      <c r="S85" s="56"/>
      <c r="T85" s="268"/>
      <c r="U85" s="192"/>
      <c r="V85" s="268"/>
      <c r="W85" s="192"/>
      <c r="X85" s="268"/>
      <c r="Y85" s="192"/>
      <c r="Z85" s="268"/>
      <c r="AA85" s="192"/>
      <c r="AB85" s="268"/>
      <c r="AC85" s="192"/>
      <c r="AD85" s="350"/>
      <c r="AE85" s="588" t="s">
        <v>278</v>
      </c>
      <c r="AF85" s="589"/>
      <c r="AG85" s="397"/>
      <c r="AH85" s="396"/>
    </row>
    <row r="86" spans="1:34" ht="16.5" customHeight="1">
      <c r="A86" s="61" t="s">
        <v>335</v>
      </c>
      <c r="B86" s="62" t="s">
        <v>77</v>
      </c>
      <c r="C86" s="63"/>
      <c r="D86" s="63">
        <v>7</v>
      </c>
      <c r="E86" s="63"/>
      <c r="F86" s="63"/>
      <c r="G86" s="54"/>
      <c r="H86" s="54"/>
      <c r="I86" s="54"/>
      <c r="J86" s="64"/>
      <c r="K86" s="64"/>
      <c r="L86" s="438"/>
      <c r="M86" s="226"/>
      <c r="N86" s="238">
        <v>108</v>
      </c>
      <c r="O86" s="226"/>
      <c r="P86" s="54"/>
      <c r="Q86" s="54"/>
      <c r="R86" s="54"/>
      <c r="S86" s="56"/>
      <c r="T86" s="268"/>
      <c r="U86" s="192"/>
      <c r="V86" s="268"/>
      <c r="W86" s="192"/>
      <c r="X86" s="268"/>
      <c r="Y86" s="192"/>
      <c r="Z86" s="268"/>
      <c r="AA86" s="192"/>
      <c r="AB86" s="268"/>
      <c r="AC86" s="192"/>
      <c r="AD86" s="350"/>
      <c r="AE86" s="588" t="s">
        <v>173</v>
      </c>
      <c r="AF86" s="589"/>
      <c r="AG86" s="397"/>
      <c r="AH86" s="396"/>
    </row>
    <row r="87" spans="1:34" ht="16.5" customHeight="1" thickBot="1">
      <c r="A87" s="100" t="s">
        <v>336</v>
      </c>
      <c r="B87" s="163" t="s">
        <v>281</v>
      </c>
      <c r="C87" s="101" t="s">
        <v>354</v>
      </c>
      <c r="D87" s="101"/>
      <c r="E87" s="101"/>
      <c r="F87" s="101"/>
      <c r="G87" s="102"/>
      <c r="H87" s="102"/>
      <c r="I87" s="102"/>
      <c r="J87" s="441"/>
      <c r="K87" s="441"/>
      <c r="L87" s="442"/>
      <c r="M87" s="228"/>
      <c r="N87" s="240"/>
      <c r="O87" s="228"/>
      <c r="P87" s="102"/>
      <c r="Q87" s="102"/>
      <c r="R87" s="102"/>
      <c r="S87" s="135"/>
      <c r="T87" s="269"/>
      <c r="U87" s="215"/>
      <c r="V87" s="269"/>
      <c r="W87" s="215"/>
      <c r="X87" s="269"/>
      <c r="Y87" s="215"/>
      <c r="Z87" s="269"/>
      <c r="AA87" s="215"/>
      <c r="AB87" s="269"/>
      <c r="AC87" s="215"/>
      <c r="AD87" s="351"/>
      <c r="AE87" s="361"/>
      <c r="AF87" s="387"/>
      <c r="AG87" s="361"/>
      <c r="AH87" s="387"/>
    </row>
    <row r="88" spans="1:34" s="3" customFormat="1" ht="32.25" customHeight="1">
      <c r="A88" s="73" t="s">
        <v>366</v>
      </c>
      <c r="B88" s="74" t="s">
        <v>143</v>
      </c>
      <c r="C88" s="75">
        <v>1</v>
      </c>
      <c r="D88" s="75">
        <v>5</v>
      </c>
      <c r="E88" s="75"/>
      <c r="F88" s="75"/>
      <c r="G88" s="76">
        <f>G89</f>
        <v>489</v>
      </c>
      <c r="H88" s="76">
        <f aca="true" t="shared" si="29" ref="H88:AD88">H89</f>
        <v>163</v>
      </c>
      <c r="I88" s="76">
        <f t="shared" si="29"/>
        <v>326</v>
      </c>
      <c r="J88" s="76">
        <f t="shared" si="29"/>
        <v>170</v>
      </c>
      <c r="K88" s="76">
        <f t="shared" si="29"/>
        <v>156</v>
      </c>
      <c r="L88" s="233">
        <f t="shared" si="29"/>
        <v>0</v>
      </c>
      <c r="M88" s="221">
        <f>M90+M91</f>
        <v>144</v>
      </c>
      <c r="N88" s="233">
        <f>N90+N91</f>
        <v>144</v>
      </c>
      <c r="O88" s="221"/>
      <c r="P88" s="233"/>
      <c r="Q88" s="221"/>
      <c r="R88" s="233"/>
      <c r="S88" s="282">
        <f t="shared" si="29"/>
        <v>0</v>
      </c>
      <c r="T88" s="280">
        <f t="shared" si="29"/>
        <v>0</v>
      </c>
      <c r="U88" s="283">
        <f t="shared" si="29"/>
        <v>0</v>
      </c>
      <c r="V88" s="284">
        <f t="shared" si="29"/>
        <v>0</v>
      </c>
      <c r="W88" s="282">
        <f t="shared" si="29"/>
        <v>195</v>
      </c>
      <c r="X88" s="280">
        <f t="shared" si="29"/>
        <v>130</v>
      </c>
      <c r="Y88" s="282">
        <f t="shared" si="29"/>
        <v>114</v>
      </c>
      <c r="Z88" s="280">
        <f t="shared" si="29"/>
        <v>76</v>
      </c>
      <c r="AA88" s="283">
        <f t="shared" si="29"/>
        <v>180</v>
      </c>
      <c r="AB88" s="284">
        <f t="shared" si="29"/>
        <v>120</v>
      </c>
      <c r="AC88" s="283">
        <f t="shared" si="29"/>
        <v>0</v>
      </c>
      <c r="AD88" s="347">
        <f t="shared" si="29"/>
        <v>0</v>
      </c>
      <c r="AE88" s="353"/>
      <c r="AF88" s="388"/>
      <c r="AG88" s="353"/>
      <c r="AH88" s="388"/>
    </row>
    <row r="89" spans="1:34" ht="16.5" customHeight="1">
      <c r="A89" s="61" t="s">
        <v>337</v>
      </c>
      <c r="B89" s="62" t="s">
        <v>219</v>
      </c>
      <c r="C89" s="63">
        <v>5</v>
      </c>
      <c r="D89" s="63">
        <v>3.4</v>
      </c>
      <c r="E89" s="63"/>
      <c r="F89" s="63"/>
      <c r="G89" s="54">
        <f>H89+I89</f>
        <v>489</v>
      </c>
      <c r="H89" s="54">
        <v>163</v>
      </c>
      <c r="I89" s="14">
        <f>T89+V89+X89+Z89+AB89+AD89+AF89+AH89</f>
        <v>326</v>
      </c>
      <c r="J89" s="54">
        <v>170</v>
      </c>
      <c r="K89" s="54">
        <v>156</v>
      </c>
      <c r="L89" s="238"/>
      <c r="M89" s="226"/>
      <c r="N89" s="238"/>
      <c r="O89" s="226"/>
      <c r="P89" s="238"/>
      <c r="Q89" s="226"/>
      <c r="R89" s="238"/>
      <c r="S89" s="261"/>
      <c r="T89" s="262"/>
      <c r="U89" s="261"/>
      <c r="V89" s="262"/>
      <c r="W89" s="261">
        <v>195</v>
      </c>
      <c r="X89" s="262">
        <v>130</v>
      </c>
      <c r="Y89" s="261">
        <v>114</v>
      </c>
      <c r="Z89" s="262">
        <v>76</v>
      </c>
      <c r="AA89" s="261">
        <v>180</v>
      </c>
      <c r="AB89" s="262">
        <v>120</v>
      </c>
      <c r="AC89" s="261"/>
      <c r="AD89" s="349"/>
      <c r="AE89" s="360"/>
      <c r="AF89" s="386"/>
      <c r="AG89" s="360"/>
      <c r="AH89" s="386"/>
    </row>
    <row r="90" spans="1:34" ht="16.5" customHeight="1">
      <c r="A90" s="61" t="s">
        <v>338</v>
      </c>
      <c r="B90" s="62" t="s">
        <v>54</v>
      </c>
      <c r="C90" s="63"/>
      <c r="D90" s="63">
        <v>3.4</v>
      </c>
      <c r="E90" s="63"/>
      <c r="F90" s="63"/>
      <c r="G90" s="54"/>
      <c r="H90" s="54"/>
      <c r="I90" s="14"/>
      <c r="J90" s="64"/>
      <c r="K90" s="64"/>
      <c r="L90" s="443"/>
      <c r="M90" s="226">
        <v>144</v>
      </c>
      <c r="N90" s="238"/>
      <c r="O90" s="226"/>
      <c r="P90" s="238"/>
      <c r="Q90" s="226"/>
      <c r="R90" s="238"/>
      <c r="S90" s="192"/>
      <c r="T90" s="268"/>
      <c r="U90" s="192"/>
      <c r="V90" s="268"/>
      <c r="W90" s="588" t="s">
        <v>115</v>
      </c>
      <c r="X90" s="589"/>
      <c r="Y90" s="588" t="s">
        <v>115</v>
      </c>
      <c r="Z90" s="589"/>
      <c r="AA90" s="192"/>
      <c r="AB90" s="268"/>
      <c r="AC90" s="192"/>
      <c r="AD90" s="350"/>
      <c r="AE90" s="360"/>
      <c r="AF90" s="386"/>
      <c r="AG90" s="360"/>
      <c r="AH90" s="386"/>
    </row>
    <row r="91" spans="1:34" ht="16.5" customHeight="1">
      <c r="A91" s="61" t="s">
        <v>339</v>
      </c>
      <c r="B91" s="62" t="s">
        <v>77</v>
      </c>
      <c r="C91" s="63"/>
      <c r="D91" s="63">
        <v>5</v>
      </c>
      <c r="E91" s="63"/>
      <c r="F91" s="63"/>
      <c r="G91" s="54"/>
      <c r="H91" s="54"/>
      <c r="I91" s="54"/>
      <c r="J91" s="54"/>
      <c r="K91" s="54"/>
      <c r="L91" s="238"/>
      <c r="M91" s="226"/>
      <c r="N91" s="238">
        <v>144</v>
      </c>
      <c r="O91" s="226"/>
      <c r="P91" s="238"/>
      <c r="Q91" s="226"/>
      <c r="R91" s="238"/>
      <c r="S91" s="192"/>
      <c r="T91" s="268"/>
      <c r="U91" s="192"/>
      <c r="V91" s="268"/>
      <c r="W91" s="192"/>
      <c r="X91" s="268"/>
      <c r="Y91" s="397"/>
      <c r="Z91" s="396"/>
      <c r="AA91" s="588" t="s">
        <v>158</v>
      </c>
      <c r="AB91" s="589"/>
      <c r="AC91" s="192"/>
      <c r="AD91" s="350"/>
      <c r="AE91" s="399"/>
      <c r="AF91" s="386"/>
      <c r="AG91" s="360"/>
      <c r="AH91" s="386"/>
    </row>
    <row r="92" spans="1:34" ht="16.5" customHeight="1" thickBot="1">
      <c r="A92" s="100" t="s">
        <v>340</v>
      </c>
      <c r="B92" s="163" t="s">
        <v>281</v>
      </c>
      <c r="C92" s="101" t="s">
        <v>352</v>
      </c>
      <c r="D92" s="101"/>
      <c r="E92" s="101"/>
      <c r="F92" s="101"/>
      <c r="G92" s="102"/>
      <c r="H92" s="102"/>
      <c r="I92" s="102"/>
      <c r="J92" s="102"/>
      <c r="K92" s="102"/>
      <c r="L92" s="240"/>
      <c r="M92" s="228"/>
      <c r="N92" s="240"/>
      <c r="O92" s="228"/>
      <c r="P92" s="240"/>
      <c r="Q92" s="228"/>
      <c r="R92" s="240"/>
      <c r="S92" s="215"/>
      <c r="T92" s="269"/>
      <c r="U92" s="215"/>
      <c r="V92" s="269"/>
      <c r="W92" s="215"/>
      <c r="X92" s="269"/>
      <c r="Y92" s="215"/>
      <c r="Z92" s="269"/>
      <c r="AA92" s="419"/>
      <c r="AB92" s="269"/>
      <c r="AC92" s="215"/>
      <c r="AD92" s="351"/>
      <c r="AE92" s="419"/>
      <c r="AF92" s="387"/>
      <c r="AG92" s="361"/>
      <c r="AH92" s="387"/>
    </row>
    <row r="93" spans="1:34" ht="8.25" customHeight="1" thickBot="1">
      <c r="A93" s="89"/>
      <c r="B93" s="92"/>
      <c r="C93" s="331"/>
      <c r="D93" s="331"/>
      <c r="E93" s="88"/>
      <c r="F93" s="88"/>
      <c r="G93" s="91"/>
      <c r="H93" s="91"/>
      <c r="I93" s="91"/>
      <c r="J93" s="91"/>
      <c r="K93" s="91"/>
      <c r="L93" s="91"/>
      <c r="M93" s="91"/>
      <c r="N93" s="91"/>
      <c r="O93" s="91"/>
      <c r="P93" s="241"/>
      <c r="Q93" s="216"/>
      <c r="R93" s="91"/>
      <c r="S93" s="91"/>
      <c r="T93" s="210"/>
      <c r="U93" s="91"/>
      <c r="V93" s="210"/>
      <c r="W93" s="91"/>
      <c r="X93" s="210"/>
      <c r="Y93" s="91"/>
      <c r="Z93" s="210"/>
      <c r="AA93" s="91"/>
      <c r="AB93" s="211"/>
      <c r="AC93" s="209"/>
      <c r="AD93" s="348"/>
      <c r="AE93" s="352"/>
      <c r="AF93" s="354"/>
      <c r="AG93" s="352"/>
      <c r="AH93" s="354"/>
    </row>
    <row r="94" spans="1:34" ht="18.75" customHeight="1" thickBot="1">
      <c r="A94" s="80" t="s">
        <v>103</v>
      </c>
      <c r="B94" s="84" t="s">
        <v>80</v>
      </c>
      <c r="C94" s="332"/>
      <c r="D94" s="85">
        <v>8</v>
      </c>
      <c r="E94" s="85"/>
      <c r="F94" s="85"/>
      <c r="G94" s="86"/>
      <c r="H94" s="87"/>
      <c r="I94" s="87"/>
      <c r="J94" s="87"/>
      <c r="K94" s="87"/>
      <c r="L94" s="87"/>
      <c r="M94" s="86"/>
      <c r="N94" s="86"/>
      <c r="O94" s="86"/>
      <c r="P94" s="242"/>
      <c r="Q94" s="229"/>
      <c r="R94" s="86"/>
      <c r="S94" s="86"/>
      <c r="T94" s="189"/>
      <c r="U94" s="189"/>
      <c r="V94" s="189"/>
      <c r="W94" s="189"/>
      <c r="X94" s="134"/>
      <c r="Y94" s="134"/>
      <c r="Z94" s="187"/>
      <c r="AA94" s="208"/>
      <c r="AB94" s="133"/>
      <c r="AC94" s="394"/>
      <c r="AD94" s="393"/>
      <c r="AE94" s="356"/>
      <c r="AF94" s="134"/>
      <c r="AG94" s="584" t="s">
        <v>158</v>
      </c>
      <c r="AH94" s="585"/>
    </row>
    <row r="95" spans="1:34" s="3" customFormat="1" ht="18" customHeight="1">
      <c r="A95" s="73" t="s">
        <v>82</v>
      </c>
      <c r="B95" s="74" t="s">
        <v>233</v>
      </c>
      <c r="C95" s="75"/>
      <c r="D95" s="75"/>
      <c r="E95" s="75"/>
      <c r="F95" s="75"/>
      <c r="G95" s="77"/>
      <c r="H95" s="77"/>
      <c r="I95" s="77"/>
      <c r="J95" s="77"/>
      <c r="K95" s="77"/>
      <c r="L95" s="77"/>
      <c r="M95" s="76"/>
      <c r="N95" s="77"/>
      <c r="O95" s="77"/>
      <c r="P95" s="77"/>
      <c r="Q95" s="77"/>
      <c r="R95" s="77"/>
      <c r="S95" s="77"/>
      <c r="T95" s="190"/>
      <c r="U95" s="190"/>
      <c r="V95" s="137"/>
      <c r="W95" s="137"/>
      <c r="X95" s="83"/>
      <c r="Y95" s="83"/>
      <c r="Z95" s="82"/>
      <c r="AA95" s="82"/>
      <c r="AB95" s="132"/>
      <c r="AC95" s="391"/>
      <c r="AD95" s="389"/>
      <c r="AE95" s="357"/>
      <c r="AF95" s="359"/>
      <c r="AG95" s="586" t="s">
        <v>280</v>
      </c>
      <c r="AH95" s="587"/>
    </row>
    <row r="96" spans="1:34" s="3" customFormat="1" ht="18" customHeight="1">
      <c r="A96" s="49"/>
      <c r="B96" s="67" t="s">
        <v>109</v>
      </c>
      <c r="C96" s="58"/>
      <c r="D96" s="58"/>
      <c r="E96" s="58"/>
      <c r="F96" s="58"/>
      <c r="G96" s="60"/>
      <c r="H96" s="60"/>
      <c r="I96" s="60"/>
      <c r="J96" s="60"/>
      <c r="K96" s="60"/>
      <c r="L96" s="60"/>
      <c r="M96" s="59"/>
      <c r="N96" s="60"/>
      <c r="O96" s="60"/>
      <c r="P96" s="60"/>
      <c r="Q96" s="60"/>
      <c r="R96" s="60"/>
      <c r="S96" s="60"/>
      <c r="T96" s="191"/>
      <c r="U96" s="191"/>
      <c r="V96" s="31"/>
      <c r="W96" s="31"/>
      <c r="X96" s="66"/>
      <c r="Y96" s="66"/>
      <c r="Z96" s="54"/>
      <c r="AA96" s="54"/>
      <c r="AB96" s="131"/>
      <c r="AC96" s="52"/>
      <c r="AD96" s="201"/>
      <c r="AE96" s="358"/>
      <c r="AF96" s="131"/>
      <c r="AG96" s="590" t="s">
        <v>280</v>
      </c>
      <c r="AH96" s="591"/>
    </row>
    <row r="97" spans="1:34" ht="34.5" customHeight="1">
      <c r="A97" s="61" t="s">
        <v>83</v>
      </c>
      <c r="B97" s="62" t="s">
        <v>231</v>
      </c>
      <c r="C97" s="63"/>
      <c r="D97" s="63"/>
      <c r="E97" s="63"/>
      <c r="F97" s="63"/>
      <c r="G97" s="64"/>
      <c r="H97" s="64"/>
      <c r="I97" s="64"/>
      <c r="J97" s="64"/>
      <c r="K97" s="64"/>
      <c r="L97" s="64"/>
      <c r="M97" s="54"/>
      <c r="N97" s="54"/>
      <c r="O97" s="54"/>
      <c r="P97" s="54"/>
      <c r="Q97" s="54"/>
      <c r="R97" s="54"/>
      <c r="S97" s="54"/>
      <c r="T97" s="14"/>
      <c r="U97" s="14"/>
      <c r="V97" s="14"/>
      <c r="W97" s="14"/>
      <c r="X97" s="65"/>
      <c r="Y97" s="65"/>
      <c r="Z97" s="68"/>
      <c r="AA97" s="68"/>
      <c r="AB97" s="51"/>
      <c r="AC97" s="392"/>
      <c r="AD97" s="390"/>
      <c r="AE97" s="265"/>
      <c r="AF97" s="51"/>
      <c r="AG97" s="592" t="s">
        <v>158</v>
      </c>
      <c r="AH97" s="516"/>
    </row>
    <row r="98" spans="1:34" ht="31.5" customHeight="1">
      <c r="A98" s="61" t="s">
        <v>84</v>
      </c>
      <c r="B98" s="62" t="s">
        <v>232</v>
      </c>
      <c r="C98" s="63"/>
      <c r="D98" s="63"/>
      <c r="E98" s="63"/>
      <c r="F98" s="63"/>
      <c r="G98" s="64"/>
      <c r="H98" s="64"/>
      <c r="I98" s="64"/>
      <c r="J98" s="64"/>
      <c r="K98" s="64"/>
      <c r="L98" s="64"/>
      <c r="M98" s="54"/>
      <c r="N98" s="54"/>
      <c r="O98" s="54"/>
      <c r="P98" s="54"/>
      <c r="Q98" s="54"/>
      <c r="R98" s="54"/>
      <c r="S98" s="54"/>
      <c r="T98" s="14"/>
      <c r="U98" s="14"/>
      <c r="V98" s="14"/>
      <c r="W98" s="14"/>
      <c r="X98" s="65"/>
      <c r="Y98" s="65"/>
      <c r="Z98" s="68"/>
      <c r="AA98" s="68"/>
      <c r="AB98" s="51"/>
      <c r="AC98" s="392"/>
      <c r="AD98" s="390"/>
      <c r="AE98" s="51"/>
      <c r="AF98" s="51"/>
      <c r="AG98" s="514" t="s">
        <v>115</v>
      </c>
      <c r="AH98" s="516"/>
    </row>
    <row r="99" spans="1:34" ht="18" customHeight="1">
      <c r="A99" s="52" t="s">
        <v>110</v>
      </c>
      <c r="B99" s="55" t="s">
        <v>131</v>
      </c>
      <c r="C99" s="15"/>
      <c r="D99" s="15"/>
      <c r="E99" s="15"/>
      <c r="F99" s="15"/>
      <c r="G99" s="31"/>
      <c r="H99" s="524" t="s">
        <v>23</v>
      </c>
      <c r="I99" s="527" t="s">
        <v>81</v>
      </c>
      <c r="J99" s="528"/>
      <c r="K99" s="528"/>
      <c r="L99" s="528"/>
      <c r="M99" s="528"/>
      <c r="N99" s="529"/>
      <c r="O99" s="514">
        <v>11</v>
      </c>
      <c r="P99" s="515"/>
      <c r="Q99" s="514">
        <v>12</v>
      </c>
      <c r="R99" s="515"/>
      <c r="S99" s="514">
        <v>13</v>
      </c>
      <c r="T99" s="515"/>
      <c r="U99" s="514">
        <v>12</v>
      </c>
      <c r="V99" s="515"/>
      <c r="W99" s="514">
        <v>6</v>
      </c>
      <c r="X99" s="515"/>
      <c r="Y99" s="514">
        <v>6</v>
      </c>
      <c r="Z99" s="515"/>
      <c r="AA99" s="514">
        <v>5</v>
      </c>
      <c r="AB99" s="515"/>
      <c r="AC99" s="514">
        <v>6</v>
      </c>
      <c r="AD99" s="515"/>
      <c r="AE99" s="514">
        <v>6</v>
      </c>
      <c r="AF99" s="515"/>
      <c r="AG99" s="514">
        <v>6</v>
      </c>
      <c r="AH99" s="516"/>
    </row>
    <row r="100" spans="1:34" ht="16.5" customHeight="1">
      <c r="A100" s="52"/>
      <c r="B100" s="50"/>
      <c r="C100" s="14"/>
      <c r="D100" s="14"/>
      <c r="E100" s="14"/>
      <c r="F100" s="14"/>
      <c r="G100" s="31"/>
      <c r="H100" s="525"/>
      <c r="I100" s="527" t="s">
        <v>132</v>
      </c>
      <c r="J100" s="528"/>
      <c r="K100" s="528"/>
      <c r="L100" s="528"/>
      <c r="M100" s="528"/>
      <c r="N100" s="529"/>
      <c r="O100" s="535"/>
      <c r="P100" s="536"/>
      <c r="Q100" s="514"/>
      <c r="R100" s="515"/>
      <c r="S100" s="514"/>
      <c r="T100" s="515"/>
      <c r="U100" s="514"/>
      <c r="V100" s="515"/>
      <c r="W100" s="514">
        <v>108</v>
      </c>
      <c r="X100" s="515"/>
      <c r="Y100" s="514">
        <v>180</v>
      </c>
      <c r="Z100" s="515"/>
      <c r="AA100" s="514"/>
      <c r="AB100" s="515"/>
      <c r="AC100" s="514">
        <v>72</v>
      </c>
      <c r="AD100" s="515"/>
      <c r="AE100" s="514">
        <v>36</v>
      </c>
      <c r="AF100" s="515"/>
      <c r="AG100" s="514">
        <v>36</v>
      </c>
      <c r="AH100" s="516"/>
    </row>
    <row r="101" spans="1:34" ht="32.25" customHeight="1">
      <c r="A101" s="22"/>
      <c r="B101" s="50"/>
      <c r="C101" s="57"/>
      <c r="D101" s="57"/>
      <c r="E101" s="57"/>
      <c r="F101" s="57"/>
      <c r="G101" s="31"/>
      <c r="H101" s="525"/>
      <c r="I101" s="550" t="s">
        <v>133</v>
      </c>
      <c r="J101" s="551"/>
      <c r="K101" s="551"/>
      <c r="L101" s="551"/>
      <c r="M101" s="551"/>
      <c r="N101" s="552"/>
      <c r="O101" s="564"/>
      <c r="P101" s="565"/>
      <c r="Q101" s="517"/>
      <c r="R101" s="518"/>
      <c r="S101" s="517"/>
      <c r="T101" s="518"/>
      <c r="U101" s="517"/>
      <c r="V101" s="518"/>
      <c r="W101" s="517"/>
      <c r="X101" s="518"/>
      <c r="Y101" s="517"/>
      <c r="Z101" s="518"/>
      <c r="AA101" s="514" t="s">
        <v>353</v>
      </c>
      <c r="AB101" s="515"/>
      <c r="AC101" s="519" t="s">
        <v>356</v>
      </c>
      <c r="AD101" s="520"/>
      <c r="AE101" s="514" t="s">
        <v>356</v>
      </c>
      <c r="AF101" s="515"/>
      <c r="AG101" s="514" t="s">
        <v>287</v>
      </c>
      <c r="AH101" s="516"/>
    </row>
    <row r="102" spans="1:34" ht="15.75">
      <c r="A102" s="52"/>
      <c r="B102" s="52"/>
      <c r="C102" s="14"/>
      <c r="D102" s="14"/>
      <c r="E102" s="14"/>
      <c r="F102" s="14"/>
      <c r="G102" s="31"/>
      <c r="H102" s="525"/>
      <c r="I102" s="527" t="s">
        <v>357</v>
      </c>
      <c r="J102" s="528"/>
      <c r="K102" s="528"/>
      <c r="L102" s="528"/>
      <c r="M102" s="528"/>
      <c r="N102" s="529"/>
      <c r="O102" s="535"/>
      <c r="P102" s="536"/>
      <c r="Q102" s="514">
        <v>5</v>
      </c>
      <c r="R102" s="515"/>
      <c r="S102" s="514"/>
      <c r="T102" s="515"/>
      <c r="U102" s="514">
        <v>3</v>
      </c>
      <c r="V102" s="515"/>
      <c r="W102" s="514">
        <v>1</v>
      </c>
      <c r="X102" s="515"/>
      <c r="Y102" s="514">
        <v>2</v>
      </c>
      <c r="Z102" s="515"/>
      <c r="AA102" s="514" t="s">
        <v>282</v>
      </c>
      <c r="AB102" s="515"/>
      <c r="AC102" s="514">
        <v>3</v>
      </c>
      <c r="AD102" s="515"/>
      <c r="AE102" s="514" t="s">
        <v>355</v>
      </c>
      <c r="AF102" s="515"/>
      <c r="AG102" s="514">
        <v>3</v>
      </c>
      <c r="AH102" s="516"/>
    </row>
    <row r="103" spans="1:34" ht="15.75">
      <c r="A103" s="52"/>
      <c r="B103" s="52"/>
      <c r="C103" s="14"/>
      <c r="D103" s="14"/>
      <c r="E103" s="14"/>
      <c r="F103" s="14"/>
      <c r="G103" s="31"/>
      <c r="H103" s="525"/>
      <c r="I103" s="521" t="s">
        <v>365</v>
      </c>
      <c r="J103" s="522"/>
      <c r="K103" s="522"/>
      <c r="L103" s="522"/>
      <c r="M103" s="522"/>
      <c r="N103" s="523"/>
      <c r="O103" s="514">
        <v>4</v>
      </c>
      <c r="P103" s="515"/>
      <c r="Q103" s="514">
        <v>6</v>
      </c>
      <c r="R103" s="515"/>
      <c r="S103" s="514" t="s">
        <v>351</v>
      </c>
      <c r="T103" s="515"/>
      <c r="U103" s="514" t="s">
        <v>350</v>
      </c>
      <c r="V103" s="515"/>
      <c r="W103" s="514">
        <v>5</v>
      </c>
      <c r="X103" s="515"/>
      <c r="Y103" s="514">
        <v>4</v>
      </c>
      <c r="Z103" s="515"/>
      <c r="AA103" s="514">
        <v>3</v>
      </c>
      <c r="AB103" s="515"/>
      <c r="AC103" s="514">
        <v>5</v>
      </c>
      <c r="AD103" s="515"/>
      <c r="AE103" s="514">
        <v>4</v>
      </c>
      <c r="AF103" s="515"/>
      <c r="AG103" s="514">
        <v>6</v>
      </c>
      <c r="AH103" s="516"/>
    </row>
    <row r="104" spans="1:34" ht="15.75">
      <c r="A104" s="52"/>
      <c r="B104" s="52"/>
      <c r="C104" s="14"/>
      <c r="D104" s="14"/>
      <c r="E104" s="14"/>
      <c r="F104" s="14"/>
      <c r="G104" s="31"/>
      <c r="H104" s="526"/>
      <c r="I104" s="521" t="s">
        <v>234</v>
      </c>
      <c r="J104" s="522"/>
      <c r="K104" s="522"/>
      <c r="L104" s="522"/>
      <c r="M104" s="522"/>
      <c r="N104" s="523"/>
      <c r="O104" s="535"/>
      <c r="P104" s="536"/>
      <c r="Q104" s="514"/>
      <c r="R104" s="515"/>
      <c r="S104" s="514"/>
      <c r="T104" s="515"/>
      <c r="U104" s="517"/>
      <c r="V104" s="518"/>
      <c r="W104" s="517"/>
      <c r="X104" s="518"/>
      <c r="Y104" s="514"/>
      <c r="Z104" s="515"/>
      <c r="AA104" s="514"/>
      <c r="AB104" s="515"/>
      <c r="AC104" s="514">
        <v>1</v>
      </c>
      <c r="AD104" s="515"/>
      <c r="AE104" s="514">
        <v>1</v>
      </c>
      <c r="AF104" s="515"/>
      <c r="AG104" s="514"/>
      <c r="AH104" s="516"/>
    </row>
    <row r="105" ht="12">
      <c r="K105" s="30" t="s">
        <v>100</v>
      </c>
    </row>
    <row r="109" spans="9:23" ht="12">
      <c r="I109" s="9"/>
      <c r="J109" s="9"/>
      <c r="K109" s="9"/>
      <c r="L109" s="9"/>
      <c r="N109" s="4"/>
      <c r="O109" s="4"/>
      <c r="P109" s="4"/>
      <c r="Q109" s="4"/>
      <c r="R109" s="4"/>
      <c r="S109" s="4"/>
      <c r="T109" s="4"/>
      <c r="U109" s="4"/>
      <c r="V109" s="4"/>
      <c r="W109" s="4"/>
    </row>
  </sheetData>
  <sheetProtection/>
  <mergeCells count="122">
    <mergeCell ref="AG74:AH74"/>
    <mergeCell ref="AG75:AH75"/>
    <mergeCell ref="W61:X61"/>
    <mergeCell ref="AC67:AD67"/>
    <mergeCell ref="AC68:AD68"/>
    <mergeCell ref="AC79:AD79"/>
    <mergeCell ref="AA62:AB62"/>
    <mergeCell ref="Y61:Z61"/>
    <mergeCell ref="Y90:Z90"/>
    <mergeCell ref="AA91:AB91"/>
    <mergeCell ref="AE80:AF80"/>
    <mergeCell ref="W90:X90"/>
    <mergeCell ref="AG96:AH96"/>
    <mergeCell ref="AG97:AH97"/>
    <mergeCell ref="AE85:AF85"/>
    <mergeCell ref="AE86:AF86"/>
    <mergeCell ref="AC102:AD102"/>
    <mergeCell ref="AC103:AD103"/>
    <mergeCell ref="AC104:AD104"/>
    <mergeCell ref="AC100:AD100"/>
    <mergeCell ref="AG98:AH98"/>
    <mergeCell ref="AE6:AH6"/>
    <mergeCell ref="AE7:AF7"/>
    <mergeCell ref="AG7:AH7"/>
    <mergeCell ref="AG94:AH94"/>
    <mergeCell ref="AG95:AH95"/>
    <mergeCell ref="Y102:Z102"/>
    <mergeCell ref="Y103:Z103"/>
    <mergeCell ref="Y104:Z104"/>
    <mergeCell ref="AA99:AB99"/>
    <mergeCell ref="AA100:AB100"/>
    <mergeCell ref="AA101:AB101"/>
    <mergeCell ref="AA102:AB102"/>
    <mergeCell ref="AA103:AB103"/>
    <mergeCell ref="AA104:AB104"/>
    <mergeCell ref="U104:V104"/>
    <mergeCell ref="W99:X99"/>
    <mergeCell ref="W100:X100"/>
    <mergeCell ref="W101:X101"/>
    <mergeCell ref="W102:X102"/>
    <mergeCell ref="W103:X103"/>
    <mergeCell ref="W104:X104"/>
    <mergeCell ref="U99:V99"/>
    <mergeCell ref="U100:V100"/>
    <mergeCell ref="U101:V101"/>
    <mergeCell ref="O103:P103"/>
    <mergeCell ref="Q102:R102"/>
    <mergeCell ref="Q103:R103"/>
    <mergeCell ref="Q104:R104"/>
    <mergeCell ref="S99:T99"/>
    <mergeCell ref="S100:T100"/>
    <mergeCell ref="S101:T101"/>
    <mergeCell ref="S102:T102"/>
    <mergeCell ref="S103:T103"/>
    <mergeCell ref="S104:T104"/>
    <mergeCell ref="U103:V103"/>
    <mergeCell ref="C7:C8"/>
    <mergeCell ref="B4:B8"/>
    <mergeCell ref="A4:A8"/>
    <mergeCell ref="S6:V6"/>
    <mergeCell ref="E7:E8"/>
    <mergeCell ref="U7:V7"/>
    <mergeCell ref="C4:F6"/>
    <mergeCell ref="G4:L4"/>
    <mergeCell ref="O99:P99"/>
    <mergeCell ref="O4:AH5"/>
    <mergeCell ref="O7:P7"/>
    <mergeCell ref="Q7:R7"/>
    <mergeCell ref="O6:R6"/>
    <mergeCell ref="S7:T7"/>
    <mergeCell ref="U102:V102"/>
    <mergeCell ref="O100:P100"/>
    <mergeCell ref="O101:P101"/>
    <mergeCell ref="O102:P102"/>
    <mergeCell ref="Q99:R99"/>
    <mergeCell ref="D7:D8"/>
    <mergeCell ref="W7:X7"/>
    <mergeCell ref="Y7:Z7"/>
    <mergeCell ref="AA6:AD6"/>
    <mergeCell ref="AA7:AB7"/>
    <mergeCell ref="AC7:AD7"/>
    <mergeCell ref="W6:Z6"/>
    <mergeCell ref="J7:J8"/>
    <mergeCell ref="I6:I8"/>
    <mergeCell ref="H5:H8"/>
    <mergeCell ref="M4:N5"/>
    <mergeCell ref="N6:N8"/>
    <mergeCell ref="M6:M8"/>
    <mergeCell ref="L7:L8"/>
    <mergeCell ref="I102:N102"/>
    <mergeCell ref="F7:F8"/>
    <mergeCell ref="G5:G8"/>
    <mergeCell ref="I101:N101"/>
    <mergeCell ref="I104:N104"/>
    <mergeCell ref="I103:N103"/>
    <mergeCell ref="H99:H104"/>
    <mergeCell ref="I99:N99"/>
    <mergeCell ref="I100:N100"/>
    <mergeCell ref="A2:AD2"/>
    <mergeCell ref="J6:L6"/>
    <mergeCell ref="K7:K8"/>
    <mergeCell ref="O104:P104"/>
    <mergeCell ref="I5:L5"/>
    <mergeCell ref="AE100:AF100"/>
    <mergeCell ref="AE101:AF101"/>
    <mergeCell ref="Q100:R100"/>
    <mergeCell ref="Q101:R101"/>
    <mergeCell ref="Y99:Z99"/>
    <mergeCell ref="Y100:Z100"/>
    <mergeCell ref="Y101:Z101"/>
    <mergeCell ref="AC99:AD99"/>
    <mergeCell ref="AC101:AD101"/>
    <mergeCell ref="AE102:AF102"/>
    <mergeCell ref="AE103:AF103"/>
    <mergeCell ref="AE104:AF104"/>
    <mergeCell ref="AG99:AH99"/>
    <mergeCell ref="AG100:AH100"/>
    <mergeCell ref="AG101:AH101"/>
    <mergeCell ref="AG102:AH102"/>
    <mergeCell ref="AG103:AH103"/>
    <mergeCell ref="AG104:AH104"/>
    <mergeCell ref="AE99:AF99"/>
  </mergeCells>
  <conditionalFormatting sqref="AB10:AD27 A9 C9:AD9 C28:AH28">
    <cfRule type="cellIs" priority="25" dxfId="0" operator="equal">
      <formula>0</formula>
    </cfRule>
  </conditionalFormatting>
  <conditionalFormatting sqref="C28:F28 C9:F9">
    <cfRule type="cellIs" priority="36" dxfId="0" operator="equal">
      <formula>0</formula>
    </cfRule>
    <cfRule type="cellIs" priority="37" dxfId="0" operator="equal">
      <formula>0</formula>
    </cfRule>
  </conditionalFormatting>
  <conditionalFormatting sqref="O24:S24">
    <cfRule type="cellIs" priority="2" dxfId="0" operator="equal">
      <formula>0</formula>
    </cfRule>
  </conditionalFormatting>
  <conditionalFormatting sqref="L27:S27 A27:I27">
    <cfRule type="cellIs" priority="20" dxfId="0" operator="equal">
      <formula>0</formula>
    </cfRule>
  </conditionalFormatting>
  <conditionalFormatting sqref="C27:F27">
    <cfRule type="cellIs" priority="21" dxfId="0" operator="equal">
      <formula>0</formula>
    </cfRule>
    <cfRule type="cellIs" priority="22" dxfId="0" operator="equal">
      <formula>0</formula>
    </cfRule>
  </conditionalFormatting>
  <conditionalFormatting sqref="J27:K27">
    <cfRule type="cellIs" priority="19" dxfId="0" operator="equal">
      <formula>0</formula>
    </cfRule>
  </conditionalFormatting>
  <conditionalFormatting sqref="A19:B26">
    <cfRule type="cellIs" priority="13" dxfId="0" operator="equal">
      <formula>0</formula>
    </cfRule>
  </conditionalFormatting>
  <conditionalFormatting sqref="C19:F26">
    <cfRule type="cellIs" priority="14" dxfId="0" operator="equal">
      <formula>0</formula>
    </cfRule>
    <cfRule type="cellIs" priority="15" dxfId="0" operator="equal">
      <formula>0</formula>
    </cfRule>
  </conditionalFormatting>
  <conditionalFormatting sqref="A18:H18 J18:S18">
    <cfRule type="cellIs" priority="3" dxfId="0" operator="equal">
      <formula>0</formula>
    </cfRule>
  </conditionalFormatting>
  <conditionalFormatting sqref="C18:F18">
    <cfRule type="cellIs" priority="4" dxfId="0" operator="equal">
      <formula>0</formula>
    </cfRule>
    <cfRule type="cellIs" priority="5" dxfId="0" operator="equal">
      <formula>0</formula>
    </cfRule>
  </conditionalFormatting>
  <conditionalFormatting sqref="C10:S11">
    <cfRule type="cellIs" priority="10" dxfId="0" operator="equal">
      <formula>0</formula>
    </cfRule>
  </conditionalFormatting>
  <conditionalFormatting sqref="C10:F11">
    <cfRule type="cellIs" priority="11" dxfId="0" operator="equal">
      <formula>0</formula>
    </cfRule>
    <cfRule type="cellIs" priority="12" dxfId="0" operator="equal">
      <formula>0</formula>
    </cfRule>
  </conditionalFormatting>
  <conditionalFormatting sqref="A12:B17 J12:S17">
    <cfRule type="cellIs" priority="9" dxfId="0" operator="equal">
      <formula>0</formula>
    </cfRule>
  </conditionalFormatting>
  <conditionalFormatting sqref="D13:H13 C12:I12 C14:H17 C19:H20 J19:S20 I13:I20 C21:S23 C25:S26 C24:N24">
    <cfRule type="cellIs" priority="6" dxfId="0" operator="equal">
      <formula>0</formula>
    </cfRule>
  </conditionalFormatting>
  <conditionalFormatting sqref="D13:F13 C14:F17 C12:F12">
    <cfRule type="cellIs" priority="7" dxfId="0" operator="equal">
      <formula>0</formula>
    </cfRule>
    <cfRule type="cellIs" priority="8" dxfId="0" operator="equal">
      <formula>0</formula>
    </cfRule>
  </conditionalFormatting>
  <conditionalFormatting sqref="A28:B28">
    <cfRule type="cellIs" priority="1" dxfId="0" operator="equal">
      <formula>0</formula>
    </cfRule>
  </conditionalFormatting>
  <printOptions/>
  <pageMargins left="0" right="0" top="0.3937007874015748" bottom="0" header="0" footer="0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Normal="75" zoomScaleSheetLayoutView="100" workbookViewId="0" topLeftCell="A1">
      <selection activeCell="F12" sqref="F12:H12"/>
    </sheetView>
  </sheetViews>
  <sheetFormatPr defaultColWidth="9.140625" defaultRowHeight="12.75"/>
  <cols>
    <col min="1" max="1" width="10.28125" style="12" customWidth="1"/>
    <col min="2" max="2" width="29.57421875" style="12" customWidth="1"/>
    <col min="3" max="3" width="11.140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2:8" ht="38.25" customHeight="1" thickBot="1">
      <c r="B1" s="596" t="s">
        <v>104</v>
      </c>
      <c r="C1" s="597"/>
      <c r="D1" s="597"/>
      <c r="E1" s="598" t="s">
        <v>145</v>
      </c>
      <c r="F1" s="598"/>
      <c r="G1" s="598"/>
      <c r="H1" s="598"/>
    </row>
    <row r="2" spans="1:8" ht="22.5" customHeight="1">
      <c r="A2" s="103" t="s">
        <v>26</v>
      </c>
      <c r="B2" s="104" t="s">
        <v>25</v>
      </c>
      <c r="C2" s="105" t="s">
        <v>101</v>
      </c>
      <c r="D2" s="106" t="s">
        <v>102</v>
      </c>
      <c r="E2" s="107" t="s">
        <v>26</v>
      </c>
      <c r="F2" s="599" t="s">
        <v>25</v>
      </c>
      <c r="G2" s="600"/>
      <c r="H2" s="601"/>
    </row>
    <row r="3" spans="1:8" ht="19.5" customHeight="1">
      <c r="A3" s="108" t="s">
        <v>188</v>
      </c>
      <c r="B3" s="200" t="s">
        <v>54</v>
      </c>
      <c r="C3" s="109" t="s">
        <v>368</v>
      </c>
      <c r="D3" s="110">
        <v>12</v>
      </c>
      <c r="E3" s="111"/>
      <c r="F3" s="602" t="s">
        <v>95</v>
      </c>
      <c r="G3" s="603"/>
      <c r="H3" s="604"/>
    </row>
    <row r="4" spans="1:8" ht="15.75" customHeight="1">
      <c r="A4" s="108" t="s">
        <v>216</v>
      </c>
      <c r="B4" s="200" t="s">
        <v>77</v>
      </c>
      <c r="C4" s="109" t="s">
        <v>369</v>
      </c>
      <c r="D4" s="110">
        <v>17</v>
      </c>
      <c r="E4" s="112" t="s">
        <v>90</v>
      </c>
      <c r="F4" s="593" t="s">
        <v>189</v>
      </c>
      <c r="G4" s="594"/>
      <c r="H4" s="595"/>
    </row>
    <row r="5" spans="1:8" ht="29.25" customHeight="1">
      <c r="A5" s="108" t="s">
        <v>103</v>
      </c>
      <c r="B5" s="200" t="s">
        <v>80</v>
      </c>
      <c r="C5" s="109">
        <v>6</v>
      </c>
      <c r="D5" s="110">
        <v>4</v>
      </c>
      <c r="E5" s="112" t="s">
        <v>91</v>
      </c>
      <c r="F5" s="593" t="s">
        <v>135</v>
      </c>
      <c r="G5" s="594"/>
      <c r="H5" s="595"/>
    </row>
    <row r="6" spans="1:8" ht="18" customHeight="1" thickBot="1">
      <c r="A6" s="116"/>
      <c r="B6" s="117" t="s">
        <v>86</v>
      </c>
      <c r="C6" s="118"/>
      <c r="D6" s="119">
        <v>33</v>
      </c>
      <c r="E6" s="112" t="s">
        <v>92</v>
      </c>
      <c r="F6" s="593" t="s">
        <v>146</v>
      </c>
      <c r="G6" s="594"/>
      <c r="H6" s="595"/>
    </row>
    <row r="7" spans="1:8" ht="18" customHeight="1">
      <c r="A7" s="120"/>
      <c r="B7" s="121"/>
      <c r="C7" s="122"/>
      <c r="D7" s="123"/>
      <c r="E7" s="112" t="s">
        <v>136</v>
      </c>
      <c r="F7" s="593" t="s">
        <v>190</v>
      </c>
      <c r="G7" s="594"/>
      <c r="H7" s="595"/>
    </row>
    <row r="8" spans="1:8" ht="18.75" customHeight="1">
      <c r="A8" s="120"/>
      <c r="B8" s="121"/>
      <c r="C8" s="122"/>
      <c r="D8" s="123"/>
      <c r="E8" s="112" t="s">
        <v>93</v>
      </c>
      <c r="F8" s="593" t="s">
        <v>191</v>
      </c>
      <c r="G8" s="594"/>
      <c r="H8" s="595"/>
    </row>
    <row r="9" spans="1:8" ht="18.75" customHeight="1">
      <c r="A9" s="120"/>
      <c r="B9" s="121"/>
      <c r="C9" s="122"/>
      <c r="D9" s="123"/>
      <c r="E9" s="112" t="s">
        <v>94</v>
      </c>
      <c r="F9" s="113" t="s">
        <v>192</v>
      </c>
      <c r="G9" s="114"/>
      <c r="H9" s="115"/>
    </row>
    <row r="10" spans="1:8" ht="16.5" customHeight="1">
      <c r="A10" s="120"/>
      <c r="B10" s="121"/>
      <c r="C10" s="122"/>
      <c r="D10" s="123"/>
      <c r="E10" s="112" t="s">
        <v>148</v>
      </c>
      <c r="F10" s="593" t="s">
        <v>193</v>
      </c>
      <c r="G10" s="594"/>
      <c r="H10" s="595"/>
    </row>
    <row r="11" spans="5:8" ht="18" customHeight="1">
      <c r="E11" s="112" t="s">
        <v>149</v>
      </c>
      <c r="F11" s="593" t="s">
        <v>194</v>
      </c>
      <c r="G11" s="594"/>
      <c r="H11" s="595"/>
    </row>
    <row r="12" spans="5:8" ht="19.5" customHeight="1">
      <c r="E12" s="112" t="s">
        <v>150</v>
      </c>
      <c r="F12" s="593" t="s">
        <v>195</v>
      </c>
      <c r="G12" s="594"/>
      <c r="H12" s="595"/>
    </row>
    <row r="13" spans="5:8" ht="15.75" customHeight="1">
      <c r="E13" s="112" t="s">
        <v>151</v>
      </c>
      <c r="F13" s="593" t="s">
        <v>147</v>
      </c>
      <c r="G13" s="594"/>
      <c r="H13" s="595"/>
    </row>
    <row r="14" spans="1:8" ht="18" customHeight="1">
      <c r="A14" s="120"/>
      <c r="B14" s="120"/>
      <c r="C14" s="123"/>
      <c r="D14" s="122"/>
      <c r="E14" s="112" t="s">
        <v>152</v>
      </c>
      <c r="F14" s="593" t="s">
        <v>196</v>
      </c>
      <c r="G14" s="594"/>
      <c r="H14" s="595"/>
    </row>
    <row r="15" spans="1:8" ht="17.25" customHeight="1">
      <c r="A15" s="120"/>
      <c r="B15" s="120"/>
      <c r="C15" s="123"/>
      <c r="D15" s="122"/>
      <c r="E15" s="112" t="s">
        <v>153</v>
      </c>
      <c r="F15" s="605" t="s">
        <v>197</v>
      </c>
      <c r="G15" s="606"/>
      <c r="H15" s="607"/>
    </row>
    <row r="16" spans="1:8" ht="17.25" customHeight="1">
      <c r="A16" s="120"/>
      <c r="B16" s="120"/>
      <c r="C16" s="123"/>
      <c r="D16" s="122"/>
      <c r="E16" s="112" t="s">
        <v>156</v>
      </c>
      <c r="F16" s="446" t="s">
        <v>371</v>
      </c>
      <c r="G16" s="447"/>
      <c r="H16" s="448"/>
    </row>
    <row r="17" spans="1:8" ht="17.25" customHeight="1">
      <c r="A17" s="120"/>
      <c r="B17" s="120"/>
      <c r="C17" s="123"/>
      <c r="D17" s="122"/>
      <c r="E17" s="112">
        <v>14</v>
      </c>
      <c r="F17" s="446" t="s">
        <v>372</v>
      </c>
      <c r="G17" s="447"/>
      <c r="H17" s="448"/>
    </row>
    <row r="18" spans="1:8" ht="20.25" customHeight="1">
      <c r="A18" s="120"/>
      <c r="B18" s="120"/>
      <c r="C18" s="123"/>
      <c r="D18" s="122"/>
      <c r="E18" s="112" t="s">
        <v>370</v>
      </c>
      <c r="F18" s="124" t="s">
        <v>198</v>
      </c>
      <c r="G18" s="125"/>
      <c r="H18" s="126"/>
    </row>
    <row r="19" spans="1:8" ht="21" customHeight="1">
      <c r="A19" s="120"/>
      <c r="B19" s="120"/>
      <c r="C19" s="123"/>
      <c r="D19" s="122"/>
      <c r="E19" s="112"/>
      <c r="F19" s="127" t="s">
        <v>154</v>
      </c>
      <c r="G19" s="125"/>
      <c r="H19" s="126"/>
    </row>
    <row r="20" spans="1:8" ht="18.75" customHeight="1">
      <c r="A20" s="120"/>
      <c r="B20" s="120"/>
      <c r="C20" s="123"/>
      <c r="D20" s="122"/>
      <c r="E20" s="112" t="s">
        <v>90</v>
      </c>
      <c r="F20" s="124" t="s">
        <v>199</v>
      </c>
      <c r="G20" s="125"/>
      <c r="H20" s="126"/>
    </row>
    <row r="21" spans="1:8" ht="19.5" customHeight="1">
      <c r="A21" s="120"/>
      <c r="B21" s="120"/>
      <c r="C21" s="123"/>
      <c r="D21" s="122"/>
      <c r="E21" s="112" t="s">
        <v>91</v>
      </c>
      <c r="F21" s="124" t="s">
        <v>200</v>
      </c>
      <c r="G21" s="125"/>
      <c r="H21" s="126"/>
    </row>
    <row r="22" spans="1:8" ht="21" customHeight="1">
      <c r="A22" s="120"/>
      <c r="B22" s="120"/>
      <c r="C22" s="123"/>
      <c r="D22" s="122"/>
      <c r="E22" s="112" t="s">
        <v>92</v>
      </c>
      <c r="F22" s="164" t="s">
        <v>201</v>
      </c>
      <c r="G22" s="160"/>
      <c r="H22" s="161"/>
    </row>
    <row r="23" spans="1:8" ht="18.75" customHeight="1">
      <c r="A23" s="120"/>
      <c r="B23" s="120"/>
      <c r="C23" s="123"/>
      <c r="D23" s="122"/>
      <c r="E23" s="112" t="s">
        <v>136</v>
      </c>
      <c r="F23" s="159" t="s">
        <v>202</v>
      </c>
      <c r="G23" s="160"/>
      <c r="H23" s="161"/>
    </row>
    <row r="24" spans="1:8" ht="18.75" customHeight="1">
      <c r="A24" s="120"/>
      <c r="B24" s="120"/>
      <c r="C24" s="123"/>
      <c r="D24" s="122"/>
      <c r="E24" s="112" t="s">
        <v>93</v>
      </c>
      <c r="F24" s="159" t="s">
        <v>203</v>
      </c>
      <c r="G24" s="160"/>
      <c r="H24" s="161"/>
    </row>
    <row r="25" spans="1:8" ht="19.5" customHeight="1">
      <c r="A25" s="120"/>
      <c r="B25" s="120"/>
      <c r="C25" s="123"/>
      <c r="D25" s="122"/>
      <c r="E25" s="112" t="s">
        <v>94</v>
      </c>
      <c r="F25" s="159" t="s">
        <v>194</v>
      </c>
      <c r="G25" s="160"/>
      <c r="H25" s="161"/>
    </row>
    <row r="26" spans="1:8" ht="18.75" customHeight="1">
      <c r="A26" s="120"/>
      <c r="B26" s="120"/>
      <c r="C26" s="123"/>
      <c r="D26" s="122"/>
      <c r="E26" s="112" t="s">
        <v>148</v>
      </c>
      <c r="F26" s="159" t="s">
        <v>204</v>
      </c>
      <c r="G26" s="160"/>
      <c r="H26" s="161"/>
    </row>
    <row r="27" spans="1:8" ht="24" customHeight="1">
      <c r="A27" s="120"/>
      <c r="B27" s="120"/>
      <c r="C27" s="123"/>
      <c r="D27" s="122"/>
      <c r="E27" s="112"/>
      <c r="F27" s="127" t="s">
        <v>205</v>
      </c>
      <c r="G27" s="160"/>
      <c r="H27" s="161"/>
    </row>
    <row r="28" spans="1:8" ht="18.75" customHeight="1">
      <c r="A28" s="120"/>
      <c r="B28" s="120"/>
      <c r="C28" s="123"/>
      <c r="D28" s="122"/>
      <c r="E28" s="112" t="s">
        <v>90</v>
      </c>
      <c r="F28" s="159" t="s">
        <v>206</v>
      </c>
      <c r="G28" s="160"/>
      <c r="H28" s="161"/>
    </row>
    <row r="29" spans="1:8" ht="21" customHeight="1">
      <c r="A29" s="120"/>
      <c r="B29" s="120"/>
      <c r="C29" s="123"/>
      <c r="D29" s="122"/>
      <c r="E29" s="112"/>
      <c r="F29" s="602" t="s">
        <v>96</v>
      </c>
      <c r="G29" s="603"/>
      <c r="H29" s="604"/>
    </row>
    <row r="30" spans="1:8" ht="18.75" customHeight="1">
      <c r="A30" s="120"/>
      <c r="B30" s="120"/>
      <c r="C30" s="123"/>
      <c r="D30" s="120"/>
      <c r="E30" s="112" t="s">
        <v>90</v>
      </c>
      <c r="F30" s="608" t="s">
        <v>97</v>
      </c>
      <c r="G30" s="609"/>
      <c r="H30" s="610"/>
    </row>
    <row r="31" spans="1:8" ht="18" customHeight="1">
      <c r="A31" s="120"/>
      <c r="B31" s="120"/>
      <c r="C31" s="123"/>
      <c r="D31" s="120"/>
      <c r="E31" s="112" t="s">
        <v>91</v>
      </c>
      <c r="F31" s="608" t="s">
        <v>157</v>
      </c>
      <c r="G31" s="609"/>
      <c r="H31" s="610"/>
    </row>
    <row r="32" spans="1:8" ht="20.25" customHeight="1">
      <c r="A32" s="120"/>
      <c r="B32" s="120"/>
      <c r="C32" s="123"/>
      <c r="D32" s="120"/>
      <c r="E32" s="112"/>
      <c r="F32" s="602" t="s">
        <v>98</v>
      </c>
      <c r="G32" s="603"/>
      <c r="H32" s="604"/>
    </row>
    <row r="33" spans="1:8" ht="21" customHeight="1">
      <c r="A33" s="120"/>
      <c r="B33" s="120"/>
      <c r="C33" s="123"/>
      <c r="D33" s="120"/>
      <c r="E33" s="112" t="s">
        <v>90</v>
      </c>
      <c r="F33" s="593" t="s">
        <v>155</v>
      </c>
      <c r="G33" s="594"/>
      <c r="H33" s="595"/>
    </row>
    <row r="34" spans="1:8" ht="15.75" customHeight="1" thickBot="1">
      <c r="A34" s="120"/>
      <c r="B34" s="120"/>
      <c r="C34" s="123"/>
      <c r="D34" s="120"/>
      <c r="E34" s="112" t="s">
        <v>91</v>
      </c>
      <c r="F34" s="614" t="s">
        <v>99</v>
      </c>
      <c r="G34" s="615"/>
      <c r="H34" s="616"/>
    </row>
    <row r="35" spans="1:8" ht="16.5" customHeight="1">
      <c r="A35" s="120"/>
      <c r="B35" s="120"/>
      <c r="C35" s="123"/>
      <c r="D35" s="120"/>
      <c r="E35" s="112"/>
      <c r="F35" s="611"/>
      <c r="G35" s="612"/>
      <c r="H35" s="613"/>
    </row>
  </sheetData>
  <sheetProtection/>
  <mergeCells count="22">
    <mergeCell ref="F15:H15"/>
    <mergeCell ref="F29:H29"/>
    <mergeCell ref="F30:H30"/>
    <mergeCell ref="F35:H35"/>
    <mergeCell ref="F31:H31"/>
    <mergeCell ref="F32:H32"/>
    <mergeCell ref="F33:H33"/>
    <mergeCell ref="F34:H34"/>
    <mergeCell ref="F8:H8"/>
    <mergeCell ref="F10:H10"/>
    <mergeCell ref="F11:H11"/>
    <mergeCell ref="F12:H12"/>
    <mergeCell ref="F13:H13"/>
    <mergeCell ref="F14:H14"/>
    <mergeCell ref="F6:H6"/>
    <mergeCell ref="F7:H7"/>
    <mergeCell ref="B1:D1"/>
    <mergeCell ref="E1:H1"/>
    <mergeCell ref="F2:H2"/>
    <mergeCell ref="F3:H3"/>
    <mergeCell ref="F4:H4"/>
    <mergeCell ref="F5:H5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5" zoomScaleSheetLayoutView="85" workbookViewId="0" topLeftCell="A1">
      <selection activeCell="A10" sqref="A10:G10"/>
    </sheetView>
  </sheetViews>
  <sheetFormatPr defaultColWidth="9.140625" defaultRowHeight="12.75"/>
  <cols>
    <col min="1" max="1" width="10.28125" style="12" customWidth="1"/>
    <col min="2" max="2" width="58.421875" style="12" customWidth="1"/>
    <col min="3" max="3" width="11.1406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9" ht="6.75" customHeight="1">
      <c r="A1" s="21"/>
      <c r="B1" s="619"/>
      <c r="C1" s="619"/>
      <c r="D1" s="619"/>
      <c r="E1" s="619"/>
      <c r="F1" s="619"/>
      <c r="G1" s="619"/>
      <c r="H1" s="21"/>
      <c r="I1" s="21"/>
    </row>
    <row r="2" spans="1:9" ht="33" customHeight="1">
      <c r="A2" s="620" t="s">
        <v>298</v>
      </c>
      <c r="B2" s="620"/>
      <c r="C2" s="620"/>
      <c r="D2" s="620"/>
      <c r="E2" s="620"/>
      <c r="F2" s="620"/>
      <c r="G2" s="333"/>
      <c r="H2" s="21"/>
      <c r="I2" s="21"/>
    </row>
    <row r="3" spans="1:9" ht="27.75" customHeight="1">
      <c r="A3" s="621" t="s">
        <v>300</v>
      </c>
      <c r="B3" s="621"/>
      <c r="C3" s="334"/>
      <c r="D3" s="334"/>
      <c r="E3" s="621" t="s">
        <v>215</v>
      </c>
      <c r="F3" s="621"/>
      <c r="G3" s="335"/>
      <c r="H3" s="21"/>
      <c r="I3" s="21"/>
    </row>
    <row r="4" spans="1:9" ht="27" customHeight="1">
      <c r="A4" s="622" t="s">
        <v>238</v>
      </c>
      <c r="B4" s="622"/>
      <c r="C4" s="336"/>
      <c r="D4" s="336"/>
      <c r="E4" s="622" t="s">
        <v>239</v>
      </c>
      <c r="F4" s="622"/>
      <c r="G4" s="337"/>
      <c r="H4" s="21"/>
      <c r="I4" s="21"/>
    </row>
    <row r="5" spans="1:9" ht="25.5" customHeight="1">
      <c r="A5" s="622" t="s">
        <v>116</v>
      </c>
      <c r="B5" s="622"/>
      <c r="C5" s="336"/>
      <c r="D5" s="336"/>
      <c r="E5" s="622" t="s">
        <v>306</v>
      </c>
      <c r="F5" s="622"/>
      <c r="G5" s="337"/>
      <c r="H5" s="21"/>
      <c r="I5" s="21"/>
    </row>
    <row r="6" spans="1:9" ht="20.25">
      <c r="A6" s="338"/>
      <c r="B6" s="338"/>
      <c r="C6" s="338"/>
      <c r="D6" s="338"/>
      <c r="E6" s="338"/>
      <c r="F6" s="338"/>
      <c r="G6" s="337"/>
      <c r="H6" s="21"/>
      <c r="I6" s="21"/>
    </row>
    <row r="7" spans="1:9" ht="20.25">
      <c r="A7" s="337"/>
      <c r="B7" s="617"/>
      <c r="C7" s="617"/>
      <c r="D7" s="617"/>
      <c r="E7" s="617"/>
      <c r="F7" s="617"/>
      <c r="G7" s="337"/>
      <c r="H7" s="21"/>
      <c r="I7" s="21"/>
    </row>
    <row r="8" spans="1:9" ht="21.75" customHeight="1">
      <c r="A8" s="618" t="s">
        <v>117</v>
      </c>
      <c r="B8" s="618"/>
      <c r="C8" s="618"/>
      <c r="D8" s="618"/>
      <c r="E8" s="618"/>
      <c r="F8" s="618"/>
      <c r="G8" s="337"/>
      <c r="H8" s="21"/>
      <c r="I8" s="21"/>
    </row>
    <row r="9" spans="1:7" ht="20.25">
      <c r="A9" s="337"/>
      <c r="B9" s="337"/>
      <c r="C9" s="339"/>
      <c r="D9" s="337"/>
      <c r="E9" s="339"/>
      <c r="F9" s="337"/>
      <c r="G9" s="337"/>
    </row>
    <row r="10" spans="1:7" ht="20.25">
      <c r="A10" s="618" t="s">
        <v>307</v>
      </c>
      <c r="B10" s="618"/>
      <c r="C10" s="618"/>
      <c r="D10" s="618"/>
      <c r="E10" s="618"/>
      <c r="F10" s="618"/>
      <c r="G10" s="618"/>
    </row>
    <row r="11" spans="1:7" ht="20.25">
      <c r="A11" s="618" t="s">
        <v>118</v>
      </c>
      <c r="B11" s="618"/>
      <c r="C11" s="618"/>
      <c r="D11" s="618"/>
      <c r="E11" s="618"/>
      <c r="F11" s="618"/>
      <c r="G11" s="618"/>
    </row>
    <row r="12" spans="1:7" ht="20.25">
      <c r="A12" s="337"/>
      <c r="B12" s="337"/>
      <c r="C12" s="339"/>
      <c r="D12" s="337"/>
      <c r="E12" s="339"/>
      <c r="F12" s="337"/>
      <c r="G12" s="337"/>
    </row>
    <row r="13" spans="1:7" ht="18.75">
      <c r="A13" s="325" t="s">
        <v>119</v>
      </c>
      <c r="B13" s="325"/>
      <c r="C13" s="326"/>
      <c r="D13" s="325"/>
      <c r="E13" s="326"/>
      <c r="F13" s="325"/>
      <c r="G13" s="325"/>
    </row>
    <row r="14" spans="1:7" ht="18.75">
      <c r="A14" s="325"/>
      <c r="B14" s="325"/>
      <c r="C14" s="326"/>
      <c r="D14" s="325"/>
      <c r="E14" s="326"/>
      <c r="F14" s="325"/>
      <c r="G14" s="325"/>
    </row>
  </sheetData>
  <sheetProtection/>
  <mergeCells count="12">
    <mergeCell ref="A10:G10"/>
    <mergeCell ref="A11:G11"/>
    <mergeCell ref="A4:B4"/>
    <mergeCell ref="E4:F4"/>
    <mergeCell ref="A5:B5"/>
    <mergeCell ref="E5:F5"/>
    <mergeCell ref="B7:F7"/>
    <mergeCell ref="A8:F8"/>
    <mergeCell ref="B1:G1"/>
    <mergeCell ref="A2:F2"/>
    <mergeCell ref="A3:B3"/>
    <mergeCell ref="E3:F3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2021-08-06T12:56:03Z</cp:lastPrinted>
  <dcterms:created xsi:type="dcterms:W3CDTF">2005-01-19T10:32:31Z</dcterms:created>
  <dcterms:modified xsi:type="dcterms:W3CDTF">2021-10-13T13:10:39Z</dcterms:modified>
  <cp:category/>
  <cp:version/>
  <cp:contentType/>
  <cp:contentStatus/>
</cp:coreProperties>
</file>